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https://nationaldevteamforinclusion-my.sharepoint.com/personal/niyoti_hosali_ndti_org_uk/Documents/Desktop/"/>
    </mc:Choice>
  </mc:AlternateContent>
  <xr:revisionPtr revIDLastSave="5" documentId="8_{39E4846E-C641-41C6-B81F-E1EED0CE2A9E}" xr6:coauthVersionLast="47" xr6:coauthVersionMax="47" xr10:uidLastSave="{7D842B54-48B8-4A41-B5AA-EBE72D4AABB8}"/>
  <bookViews>
    <workbookView xWindow="-110" yWindow="-110" windowWidth="19420" windowHeight="10420" tabRatio="868" firstSheet="6" activeTab="8" xr2:uid="{00000000-000D-0000-FFFF-FFFF00000000}"/>
  </bookViews>
  <sheets>
    <sheet name="Data" sheetId="11" state="hidden" r:id="rId1"/>
    <sheet name="Calc" sheetId="10" state="hidden" r:id="rId2"/>
    <sheet name="LA - mapping" sheetId="8" state="hidden" r:id="rId3"/>
    <sheet name="Information" sheetId="9" r:id="rId4"/>
    <sheet name="Summary LA" sheetId="1" r:id="rId5"/>
    <sheet name="1. Children's Social Care" sheetId="2" r:id="rId6"/>
    <sheet name="2. Adult Social Care" sheetId="12" r:id="rId7"/>
    <sheet name="3. Health" sheetId="13" r:id="rId8"/>
    <sheet name="4. Early Years" sheetId="14" r:id="rId9"/>
    <sheet name="5. Schools" sheetId="15" r:id="rId10"/>
    <sheet name="6. Post 16 Options" sheetId="16" r:id="rId11"/>
    <sheet name="7. Young People's Engagement" sheetId="19" r:id="rId12"/>
    <sheet name="8. Family Engagement" sheetId="20" r:id="rId13"/>
  </sheets>
  <definedNames>
    <definedName name="lstCouncil">'LA - mapping'!$G$6:$I$155</definedName>
    <definedName name="lstResponse">'LA - mapping'!$B$6:$B$9</definedName>
    <definedName name="lstTrend">'LA - mapping'!$E$6:$E$10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11" l="1"/>
  <c r="H60" i="11"/>
  <c r="H61" i="11"/>
  <c r="H62" i="11"/>
  <c r="H63" i="11"/>
  <c r="H64" i="11"/>
  <c r="H65" i="11"/>
  <c r="J65" i="11" s="1"/>
  <c r="H66" i="11"/>
  <c r="J66" i="11" s="1"/>
  <c r="H67" i="11"/>
  <c r="H68" i="11"/>
  <c r="H69" i="11"/>
  <c r="H70" i="11"/>
  <c r="H71" i="11"/>
  <c r="H58" i="11"/>
  <c r="G59" i="11"/>
  <c r="G60" i="11"/>
  <c r="G61" i="11"/>
  <c r="G62" i="11"/>
  <c r="G63" i="11"/>
  <c r="G64" i="11"/>
  <c r="G65" i="11"/>
  <c r="G66" i="11"/>
  <c r="I66" i="11" s="1"/>
  <c r="G67" i="11"/>
  <c r="I67" i="11" s="1"/>
  <c r="G68" i="11"/>
  <c r="G69" i="11"/>
  <c r="G70" i="11"/>
  <c r="G71" i="11"/>
  <c r="G58" i="11"/>
  <c r="I65" i="11"/>
  <c r="J67" i="11"/>
  <c r="I68" i="11"/>
  <c r="J68" i="11"/>
  <c r="I69" i="11"/>
  <c r="J69" i="11"/>
  <c r="H42" i="11"/>
  <c r="H43" i="11"/>
  <c r="H44" i="11"/>
  <c r="H45" i="11"/>
  <c r="H46" i="11"/>
  <c r="H47" i="11"/>
  <c r="H48" i="11"/>
  <c r="H49" i="11"/>
  <c r="H50" i="11"/>
  <c r="H51" i="11"/>
  <c r="H52" i="11"/>
  <c r="H53" i="11"/>
  <c r="J53" i="11" s="1"/>
  <c r="H54" i="11"/>
  <c r="J54" i="11" s="1"/>
  <c r="H55" i="11"/>
  <c r="J55" i="11" s="1"/>
  <c r="H56" i="11"/>
  <c r="J56" i="11" s="1"/>
  <c r="H57" i="11"/>
  <c r="H41" i="11"/>
  <c r="G42" i="11"/>
  <c r="G43" i="11"/>
  <c r="G44" i="11"/>
  <c r="G45" i="11"/>
  <c r="G46" i="11"/>
  <c r="G47" i="11"/>
  <c r="G48" i="11"/>
  <c r="G49" i="11"/>
  <c r="G50" i="11"/>
  <c r="G51" i="11"/>
  <c r="G52" i="11"/>
  <c r="G53" i="11"/>
  <c r="I53" i="11" s="1"/>
  <c r="G54" i="11"/>
  <c r="I54" i="11" s="1"/>
  <c r="G55" i="11"/>
  <c r="I55" i="11" s="1"/>
  <c r="G56" i="11"/>
  <c r="I56" i="11" s="1"/>
  <c r="G57" i="11"/>
  <c r="G41" i="11"/>
  <c r="H34" i="11"/>
  <c r="H35" i="11"/>
  <c r="H36" i="11"/>
  <c r="H37" i="11"/>
  <c r="H38" i="11"/>
  <c r="H39" i="11"/>
  <c r="J39" i="11" s="1"/>
  <c r="H40" i="11"/>
  <c r="H33" i="11"/>
  <c r="G34" i="11"/>
  <c r="G35" i="11"/>
  <c r="G36" i="11"/>
  <c r="G37" i="11"/>
  <c r="G38" i="11"/>
  <c r="G39" i="11"/>
  <c r="I39" i="11" s="1"/>
  <c r="G40" i="11"/>
  <c r="G33" i="11"/>
  <c r="H21" i="11"/>
  <c r="H22" i="11"/>
  <c r="H23" i="11"/>
  <c r="H24" i="11"/>
  <c r="H25" i="11"/>
  <c r="H26" i="11"/>
  <c r="H27" i="11"/>
  <c r="H28" i="11"/>
  <c r="H29" i="11"/>
  <c r="H30" i="11"/>
  <c r="H31" i="11"/>
  <c r="H32" i="11"/>
  <c r="G21" i="11"/>
  <c r="G22" i="11"/>
  <c r="G23" i="11"/>
  <c r="G24" i="11"/>
  <c r="G25" i="11"/>
  <c r="G26" i="11"/>
  <c r="G27" i="11"/>
  <c r="G28" i="11"/>
  <c r="G29" i="11"/>
  <c r="G30" i="11"/>
  <c r="G31" i="11"/>
  <c r="I31" i="11" s="1"/>
  <c r="G32" i="11"/>
  <c r="H20" i="11"/>
  <c r="G20" i="11"/>
  <c r="J31" i="11"/>
  <c r="G11" i="11"/>
  <c r="H11" i="11"/>
  <c r="G12" i="11"/>
  <c r="H12" i="11"/>
  <c r="G13" i="11"/>
  <c r="H13" i="11"/>
  <c r="G14" i="11"/>
  <c r="H14" i="11"/>
  <c r="G15" i="11"/>
  <c r="H15" i="11"/>
  <c r="G16" i="11"/>
  <c r="H16" i="11"/>
  <c r="G17" i="11"/>
  <c r="H17" i="11"/>
  <c r="G18" i="11"/>
  <c r="I18" i="11" s="1"/>
  <c r="H18" i="11"/>
  <c r="J18" i="11" s="1"/>
  <c r="G19" i="11"/>
  <c r="H19" i="11"/>
  <c r="H10" i="11"/>
  <c r="G10" i="11"/>
  <c r="H81" i="11"/>
  <c r="J81" i="11" s="1"/>
  <c r="H82" i="11"/>
  <c r="J82" i="11" s="1"/>
  <c r="H83" i="11"/>
  <c r="J83" i="11" s="1"/>
  <c r="H84" i="11"/>
  <c r="J84" i="11" s="1"/>
  <c r="H85" i="11"/>
  <c r="J85" i="11" s="1"/>
  <c r="H86" i="11"/>
  <c r="J86" i="11" s="1"/>
  <c r="H87" i="11"/>
  <c r="J87" i="11" s="1"/>
  <c r="H88" i="11"/>
  <c r="J88" i="11" s="1"/>
  <c r="H89" i="11"/>
  <c r="J89" i="11" s="1"/>
  <c r="G81" i="11"/>
  <c r="I81" i="11" s="1"/>
  <c r="G82" i="11"/>
  <c r="I82" i="11" s="1"/>
  <c r="G83" i="11"/>
  <c r="I83" i="11" s="1"/>
  <c r="G84" i="11"/>
  <c r="I84" i="11" s="1"/>
  <c r="G85" i="11"/>
  <c r="I85" i="11" s="1"/>
  <c r="G86" i="11"/>
  <c r="I86" i="11" s="1"/>
  <c r="G87" i="11"/>
  <c r="I87" i="11" s="1"/>
  <c r="G88" i="11"/>
  <c r="I88" i="11" s="1"/>
  <c r="G89" i="11"/>
  <c r="I89" i="11" s="1"/>
  <c r="H80" i="11"/>
  <c r="J80" i="11" s="1"/>
  <c r="G80" i="11"/>
  <c r="I80" i="11" s="1"/>
  <c r="H73" i="11"/>
  <c r="J73" i="11" s="1"/>
  <c r="H74" i="11"/>
  <c r="J74" i="11" s="1"/>
  <c r="H75" i="11"/>
  <c r="J75" i="11" s="1"/>
  <c r="H76" i="11"/>
  <c r="J76" i="11" s="1"/>
  <c r="H77" i="11"/>
  <c r="J77" i="11" s="1"/>
  <c r="H78" i="11"/>
  <c r="J78" i="11" s="1"/>
  <c r="H79" i="11"/>
  <c r="J79" i="11" s="1"/>
  <c r="G73" i="11"/>
  <c r="I73" i="11" s="1"/>
  <c r="G74" i="11"/>
  <c r="I74" i="11" s="1"/>
  <c r="G75" i="11"/>
  <c r="I75" i="11" s="1"/>
  <c r="G76" i="11"/>
  <c r="I76" i="11" s="1"/>
  <c r="G77" i="11"/>
  <c r="I77" i="11" s="1"/>
  <c r="G78" i="11"/>
  <c r="I78" i="11" s="1"/>
  <c r="G79" i="11"/>
  <c r="I79" i="11" s="1"/>
  <c r="H72" i="11"/>
  <c r="J72" i="11" s="1"/>
  <c r="G72" i="11"/>
  <c r="I72" i="11" s="1"/>
  <c r="O22" i="10" l="1"/>
  <c r="U22" i="10" s="1"/>
  <c r="F12" i="10"/>
  <c r="J12" i="10" s="1"/>
  <c r="O12" i="10"/>
  <c r="U12" i="10" s="1"/>
  <c r="R22" i="10"/>
  <c r="V22" i="10" s="1"/>
  <c r="R12" i="10"/>
  <c r="V12" i="10" s="1"/>
  <c r="Q22" i="10"/>
  <c r="S22" i="10" s="1"/>
  <c r="Q12" i="10"/>
  <c r="S12" i="10" s="1"/>
  <c r="P22" i="10"/>
  <c r="T22" i="10" s="1"/>
  <c r="H22" i="10"/>
  <c r="L22" i="10" s="1"/>
  <c r="H12" i="10"/>
  <c r="L12" i="10" s="1"/>
  <c r="G12" i="10"/>
  <c r="I12" i="10" s="1"/>
  <c r="P12" i="10"/>
  <c r="T12" i="10" s="1"/>
  <c r="E12" i="10"/>
  <c r="K12" i="10" s="1"/>
  <c r="G22" i="10"/>
  <c r="I22" i="10" s="1"/>
  <c r="F22" i="10"/>
  <c r="J22" i="10" s="1"/>
  <c r="E22" i="10"/>
  <c r="K22" i="10" s="1"/>
  <c r="G23" i="10"/>
  <c r="I23" i="10" s="1"/>
  <c r="H23" i="10"/>
  <c r="L23" i="10" s="1"/>
  <c r="E23" i="10"/>
  <c r="K23" i="10" s="1"/>
  <c r="G13" i="10"/>
  <c r="I13" i="10" s="1"/>
  <c r="H13" i="10"/>
  <c r="L13" i="10" s="1"/>
  <c r="E13" i="10"/>
  <c r="K13" i="10" s="1"/>
  <c r="F13" i="10"/>
  <c r="J13" i="10" s="1"/>
  <c r="F23" i="10"/>
  <c r="J23" i="10" s="1"/>
  <c r="O23" i="10"/>
  <c r="U23" i="10" s="1"/>
  <c r="R23" i="10"/>
  <c r="V23" i="10" s="1"/>
  <c r="Q23" i="10"/>
  <c r="S23" i="10" s="1"/>
  <c r="P23" i="10"/>
  <c r="T23" i="10" s="1"/>
  <c r="Q13" i="10"/>
  <c r="S13" i="10" s="1"/>
  <c r="P13" i="10"/>
  <c r="T13" i="10" s="1"/>
  <c r="O13" i="10"/>
  <c r="U13" i="10" s="1"/>
  <c r="R13" i="10"/>
  <c r="V13" i="10" s="1"/>
  <c r="W22" i="10" l="1"/>
  <c r="M22" i="10"/>
  <c r="M12" i="10"/>
  <c r="M13" i="10"/>
  <c r="M23" i="10"/>
  <c r="W23" i="10"/>
  <c r="I59" i="11" l="1"/>
  <c r="J59" i="11"/>
  <c r="I60" i="11"/>
  <c r="J60" i="11"/>
  <c r="I61" i="11"/>
  <c r="J61" i="11"/>
  <c r="I62" i="11"/>
  <c r="J62" i="11"/>
  <c r="I63" i="11"/>
  <c r="J63" i="11"/>
  <c r="I64" i="11"/>
  <c r="J64" i="11"/>
  <c r="I70" i="11"/>
  <c r="J70" i="11"/>
  <c r="I71" i="11"/>
  <c r="J71" i="11"/>
  <c r="J58" i="11"/>
  <c r="I58" i="11"/>
  <c r="I42" i="11"/>
  <c r="J42" i="11"/>
  <c r="I43" i="11"/>
  <c r="J43" i="11"/>
  <c r="I44" i="11"/>
  <c r="J44" i="11"/>
  <c r="I45" i="11"/>
  <c r="J45" i="11"/>
  <c r="I46" i="11"/>
  <c r="J46" i="11"/>
  <c r="I47" i="11"/>
  <c r="J47" i="11"/>
  <c r="I48" i="11"/>
  <c r="J48" i="11"/>
  <c r="I49" i="11"/>
  <c r="J49" i="11"/>
  <c r="I50" i="11"/>
  <c r="J50" i="11"/>
  <c r="I51" i="11"/>
  <c r="J51" i="11"/>
  <c r="I52" i="11"/>
  <c r="J52" i="11"/>
  <c r="I57" i="11"/>
  <c r="J57" i="11"/>
  <c r="J41" i="11"/>
  <c r="I41" i="11"/>
  <c r="I34" i="11"/>
  <c r="J34" i="11"/>
  <c r="I35" i="11"/>
  <c r="J35" i="11"/>
  <c r="I36" i="11"/>
  <c r="J36" i="11"/>
  <c r="I37" i="11"/>
  <c r="J37" i="11"/>
  <c r="I38" i="11"/>
  <c r="J38" i="11"/>
  <c r="I40" i="11"/>
  <c r="J40" i="11"/>
  <c r="J33" i="11"/>
  <c r="I33" i="11"/>
  <c r="I21" i="11"/>
  <c r="J21" i="11"/>
  <c r="I22" i="11"/>
  <c r="J22" i="11"/>
  <c r="I23" i="11"/>
  <c r="J23" i="11"/>
  <c r="I24" i="11"/>
  <c r="J24" i="11"/>
  <c r="I25" i="11"/>
  <c r="J25" i="11"/>
  <c r="I26" i="11"/>
  <c r="J26" i="11"/>
  <c r="I27" i="11"/>
  <c r="J27" i="11"/>
  <c r="I28" i="11"/>
  <c r="J28" i="11"/>
  <c r="I29" i="11"/>
  <c r="J29" i="11"/>
  <c r="I30" i="11"/>
  <c r="J30" i="11"/>
  <c r="I32" i="11"/>
  <c r="J32" i="11"/>
  <c r="J20" i="11"/>
  <c r="I20" i="11"/>
  <c r="I11" i="11"/>
  <c r="J11" i="11"/>
  <c r="I12" i="11"/>
  <c r="J12" i="11"/>
  <c r="I13" i="11"/>
  <c r="J13" i="11"/>
  <c r="I14" i="11"/>
  <c r="J14" i="11"/>
  <c r="I15" i="11"/>
  <c r="J15" i="11"/>
  <c r="I16" i="11"/>
  <c r="J16" i="11"/>
  <c r="I17" i="11"/>
  <c r="J17" i="11"/>
  <c r="I19" i="11"/>
  <c r="J19" i="11"/>
  <c r="J10" i="11"/>
  <c r="I10" i="11"/>
  <c r="G3" i="11"/>
  <c r="I3" i="11" s="1"/>
  <c r="H3" i="11"/>
  <c r="J3" i="11" s="1"/>
  <c r="G4" i="11"/>
  <c r="I4" i="11" s="1"/>
  <c r="H4" i="11"/>
  <c r="J4" i="11" s="1"/>
  <c r="G5" i="11"/>
  <c r="I5" i="11" s="1"/>
  <c r="H5" i="11"/>
  <c r="J5" i="11" s="1"/>
  <c r="G6" i="11"/>
  <c r="I6" i="11" s="1"/>
  <c r="H6" i="11"/>
  <c r="J6" i="11" s="1"/>
  <c r="G7" i="11"/>
  <c r="I7" i="11" s="1"/>
  <c r="H7" i="11"/>
  <c r="J7" i="11" s="1"/>
  <c r="G8" i="11"/>
  <c r="I8" i="11" s="1"/>
  <c r="H8" i="11"/>
  <c r="J8" i="11" s="1"/>
  <c r="G9" i="11"/>
  <c r="I9" i="11" s="1"/>
  <c r="H9" i="11"/>
  <c r="J9" i="11" s="1"/>
  <c r="H2" i="11"/>
  <c r="G2" i="11"/>
  <c r="R8" i="10" l="1"/>
  <c r="O8" i="10"/>
  <c r="P8" i="10"/>
  <c r="Q8" i="10"/>
  <c r="R9" i="10"/>
  <c r="O9" i="10"/>
  <c r="P9" i="10"/>
  <c r="Q9" i="10"/>
  <c r="Q11" i="10"/>
  <c r="R11" i="10"/>
  <c r="O11" i="10"/>
  <c r="P11" i="10"/>
  <c r="G7" i="10"/>
  <c r="I7" i="10" s="1"/>
  <c r="H7" i="10"/>
  <c r="L7" i="10" s="1"/>
  <c r="E7" i="10"/>
  <c r="K7" i="10" s="1"/>
  <c r="F7" i="10"/>
  <c r="J7" i="10" s="1"/>
  <c r="G10" i="10"/>
  <c r="H10" i="10"/>
  <c r="E10" i="10"/>
  <c r="F10" i="10"/>
  <c r="G8" i="10"/>
  <c r="H8" i="10"/>
  <c r="E8" i="10"/>
  <c r="F8" i="10"/>
  <c r="G9" i="10"/>
  <c r="H9" i="10"/>
  <c r="E9" i="10"/>
  <c r="F9" i="10"/>
  <c r="G11" i="10"/>
  <c r="H11" i="10"/>
  <c r="E11" i="10"/>
  <c r="F11" i="10"/>
  <c r="O7" i="10"/>
  <c r="U7" i="10" s="1"/>
  <c r="P7" i="10"/>
  <c r="T7" i="10" s="1"/>
  <c r="Q7" i="10"/>
  <c r="S7" i="10" s="1"/>
  <c r="R7" i="10"/>
  <c r="V7" i="10" s="1"/>
  <c r="R10" i="10"/>
  <c r="O10" i="10"/>
  <c r="P10" i="10"/>
  <c r="Q10" i="10"/>
  <c r="E21" i="10"/>
  <c r="Q21" i="10"/>
  <c r="R21" i="10"/>
  <c r="P21" i="10"/>
  <c r="O21" i="10"/>
  <c r="H21" i="10"/>
  <c r="G21" i="10"/>
  <c r="F21" i="10"/>
  <c r="R20" i="10"/>
  <c r="O20" i="10"/>
  <c r="Q20" i="10"/>
  <c r="P20" i="10"/>
  <c r="H20" i="10"/>
  <c r="G20" i="10"/>
  <c r="E20" i="10"/>
  <c r="F20" i="10"/>
  <c r="Q19" i="10"/>
  <c r="O19" i="10"/>
  <c r="P19" i="10"/>
  <c r="R19" i="10"/>
  <c r="H19" i="10"/>
  <c r="G19" i="10"/>
  <c r="F19" i="10"/>
  <c r="E19" i="10"/>
  <c r="Q18" i="10"/>
  <c r="P18" i="10"/>
  <c r="O18" i="10"/>
  <c r="R18" i="10"/>
  <c r="E18" i="10"/>
  <c r="G18" i="10"/>
  <c r="F18" i="10"/>
  <c r="H18" i="10"/>
  <c r="P17" i="10"/>
  <c r="O17" i="10"/>
  <c r="R17" i="10"/>
  <c r="Q17" i="10"/>
  <c r="G17" i="10"/>
  <c r="I17" i="10" s="1"/>
  <c r="F17" i="10"/>
  <c r="E17" i="10"/>
  <c r="H17" i="10"/>
  <c r="M7" i="10" l="1"/>
  <c r="I21" i="10"/>
  <c r="I20" i="10"/>
  <c r="D19" i="10"/>
  <c r="I19" i="10" s="1"/>
  <c r="D18" i="10"/>
  <c r="I18" i="10" s="1"/>
  <c r="D16" i="10"/>
  <c r="J11" i="10"/>
  <c r="S10" i="10"/>
  <c r="D9" i="10"/>
  <c r="J9" i="10" s="1"/>
  <c r="D8" i="10"/>
  <c r="V8" i="10" s="1"/>
  <c r="D6" i="10"/>
  <c r="V9" i="10" l="1"/>
  <c r="S11" i="10"/>
  <c r="I9" i="10"/>
  <c r="U9" i="10"/>
  <c r="L9" i="10"/>
  <c r="T9" i="10"/>
  <c r="K9" i="10"/>
  <c r="S9" i="10"/>
  <c r="I11" i="10"/>
  <c r="V11" i="10"/>
  <c r="L11" i="10"/>
  <c r="U11" i="10"/>
  <c r="K11" i="10"/>
  <c r="T11" i="10"/>
  <c r="I8" i="10"/>
  <c r="U8" i="10"/>
  <c r="L8" i="10"/>
  <c r="T8" i="10"/>
  <c r="K8" i="10"/>
  <c r="S8" i="10"/>
  <c r="J8" i="10"/>
  <c r="I10" i="10"/>
  <c r="V10" i="10"/>
  <c r="L10" i="10"/>
  <c r="U10" i="10"/>
  <c r="K10" i="10"/>
  <c r="T10" i="10"/>
  <c r="J10" i="10"/>
  <c r="T19" i="10"/>
  <c r="S19" i="10"/>
  <c r="V19" i="10"/>
  <c r="U19" i="10"/>
  <c r="J19" i="10"/>
  <c r="K19" i="10"/>
  <c r="L19" i="10"/>
  <c r="L18" i="10"/>
  <c r="K18" i="10"/>
  <c r="J18" i="10"/>
  <c r="S18" i="10"/>
  <c r="V18" i="10"/>
  <c r="U18" i="10"/>
  <c r="T18" i="10"/>
  <c r="J20" i="10"/>
  <c r="L20" i="10"/>
  <c r="U20" i="10"/>
  <c r="K20" i="10"/>
  <c r="V20" i="10"/>
  <c r="T20" i="10"/>
  <c r="S20" i="10"/>
  <c r="V17" i="10"/>
  <c r="J17" i="10"/>
  <c r="S17" i="10"/>
  <c r="U17" i="10"/>
  <c r="L17" i="10"/>
  <c r="K17" i="10"/>
  <c r="T17" i="10"/>
  <c r="T21" i="10"/>
  <c r="K21" i="10"/>
  <c r="V21" i="10"/>
  <c r="U21" i="10"/>
  <c r="J21" i="10"/>
  <c r="S21" i="10"/>
  <c r="L21" i="10"/>
  <c r="D25" i="10"/>
  <c r="M11" i="10" l="1"/>
  <c r="M8" i="10"/>
  <c r="M9" i="10"/>
  <c r="M10" i="10"/>
  <c r="W20" i="10"/>
  <c r="W18" i="10"/>
  <c r="M17" i="10"/>
  <c r="M20" i="10"/>
  <c r="M21" i="10"/>
  <c r="W17" i="10"/>
  <c r="M18" i="10"/>
  <c r="W19" i="10"/>
  <c r="M19" i="10"/>
  <c r="W21" i="10"/>
  <c r="F173" i="1"/>
  <c r="N173" i="1"/>
  <c r="F151" i="1"/>
  <c r="N151" i="1"/>
  <c r="F129" i="1" l="1"/>
  <c r="F107" i="1"/>
  <c r="N129" i="1"/>
  <c r="N107" i="1"/>
  <c r="N85" i="1" l="1"/>
  <c r="F85" i="1"/>
  <c r="J2" i="11" l="1"/>
  <c r="I2" i="11"/>
  <c r="Q6" i="10" l="1"/>
  <c r="P6" i="10"/>
  <c r="O6" i="10"/>
  <c r="R6" i="10"/>
  <c r="P16" i="10"/>
  <c r="P25" i="10" s="1"/>
  <c r="O16" i="10"/>
  <c r="O25" i="10" s="1"/>
  <c r="R16" i="10"/>
  <c r="R25" i="10" s="1"/>
  <c r="Q16" i="10"/>
  <c r="Q25" i="10" s="1"/>
  <c r="G6" i="10"/>
  <c r="E6" i="10"/>
  <c r="G16" i="10"/>
  <c r="E16" i="10"/>
  <c r="E25" i="10" s="1"/>
  <c r="F6" i="10"/>
  <c r="H6" i="10"/>
  <c r="H16" i="10"/>
  <c r="H25" i="10" s="1"/>
  <c r="F16" i="10"/>
  <c r="F25" i="10" s="1"/>
  <c r="G25" i="10" l="1"/>
  <c r="I25" i="10" s="1"/>
  <c r="I16" i="10"/>
  <c r="L6" i="10"/>
  <c r="L25" i="10"/>
  <c r="S6" i="10"/>
  <c r="U6" i="10"/>
  <c r="V6" i="10"/>
  <c r="T6" i="10"/>
  <c r="J6" i="10"/>
  <c r="I6" i="10"/>
  <c r="K6" i="10"/>
  <c r="K16" i="10"/>
  <c r="J25" i="10"/>
  <c r="K25" i="10"/>
  <c r="S16" i="10"/>
  <c r="U16" i="10"/>
  <c r="J16" i="10"/>
  <c r="S25" i="10"/>
  <c r="U25" i="10"/>
  <c r="T16" i="10"/>
  <c r="T25" i="10"/>
  <c r="V25" i="10"/>
  <c r="V16" i="10"/>
  <c r="L16" i="10"/>
  <c r="O279" i="1" l="1"/>
  <c r="G279" i="1"/>
  <c r="F20" i="1"/>
  <c r="M6" i="10"/>
  <c r="W6" i="10"/>
  <c r="F63" i="1"/>
  <c r="N20" i="1"/>
  <c r="N63" i="1"/>
  <c r="W25" i="10"/>
  <c r="W16" i="10"/>
  <c r="M16" i="10"/>
  <c r="M25" i="10"/>
</calcChain>
</file>

<file path=xl/sharedStrings.xml><?xml version="1.0" encoding="utf-8"?>
<sst xmlns="http://schemas.openxmlformats.org/spreadsheetml/2006/main" count="1461" uniqueCount="640">
  <si>
    <t>m1</t>
  </si>
  <si>
    <t>Section</t>
  </si>
  <si>
    <t>Section_ID</t>
  </si>
  <si>
    <t>Sub-Section</t>
  </si>
  <si>
    <t>SS_ID</t>
  </si>
  <si>
    <t>Q</t>
  </si>
  <si>
    <t>Audit1</t>
  </si>
  <si>
    <t>Audit2</t>
  </si>
  <si>
    <t>Audit1_Score</t>
  </si>
  <si>
    <t>Audit2_Score</t>
  </si>
  <si>
    <t>1. Children's Social Care</t>
  </si>
  <si>
    <t>CSC</t>
  </si>
  <si>
    <t>2. Adult Social Care</t>
  </si>
  <si>
    <t>ASC</t>
  </si>
  <si>
    <t>3. Health</t>
  </si>
  <si>
    <t>H</t>
  </si>
  <si>
    <t>4. Early Years</t>
  </si>
  <si>
    <t>EY</t>
  </si>
  <si>
    <t>5. Schools</t>
  </si>
  <si>
    <t>S</t>
  </si>
  <si>
    <t>6. Post 16 Options</t>
  </si>
  <si>
    <t>P16</t>
  </si>
  <si>
    <t xml:space="preserve">7. Young People's Engagement </t>
  </si>
  <si>
    <t>YPE</t>
  </si>
  <si>
    <t xml:space="preserve">7. Young People's Engagment </t>
  </si>
  <si>
    <t>8. Family Engagement</t>
  </si>
  <si>
    <t>FAM</t>
  </si>
  <si>
    <t>1st AUDIT: SCORE</t>
  </si>
  <si>
    <t>1st AUDIT: PERCENTAGE</t>
  </si>
  <si>
    <t>2nd AUDIT: SCORE</t>
  </si>
  <si>
    <t>2nd AUDIT: PERCENTAGE</t>
  </si>
  <si>
    <t>No of Qs</t>
  </si>
  <si>
    <t>Green</t>
  </si>
  <si>
    <t>Amber</t>
  </si>
  <si>
    <t>Red</t>
  </si>
  <si>
    <t>No Response</t>
  </si>
  <si>
    <t>No Compliance</t>
  </si>
  <si>
    <t>Partial Compliance</t>
  </si>
  <si>
    <t>Full Compliance</t>
  </si>
  <si>
    <t>Validation</t>
  </si>
  <si>
    <t>Audit 1 and 2 response</t>
  </si>
  <si>
    <t>Mark</t>
  </si>
  <si>
    <t>Trend</t>
  </si>
  <si>
    <t>Combined</t>
  </si>
  <si>
    <t>Region</t>
  </si>
  <si>
    <t>Council</t>
  </si>
  <si>
    <t>LA</t>
  </si>
  <si>
    <t>Please Select</t>
  </si>
  <si>
    <t>East - Bedford</t>
  </si>
  <si>
    <t>East</t>
  </si>
  <si>
    <t>Bedford</t>
  </si>
  <si>
    <t>Please select</t>
  </si>
  <si>
    <t xml:space="preserve">No Compliance: Not started. </t>
  </si>
  <si>
    <t>Complete at 2nd Audit</t>
  </si>
  <si>
    <t>East - Cambridgeshire</t>
  </si>
  <si>
    <t>Cambridgeshire</t>
  </si>
  <si>
    <t>Barking and Dagenham</t>
  </si>
  <si>
    <t>East of England</t>
  </si>
  <si>
    <t>Partially Achieved: Some Progress/Implemented in some areas</t>
  </si>
  <si>
    <t>Improvement</t>
  </si>
  <si>
    <t>East - Central Bedfordshire</t>
  </si>
  <si>
    <t>Central Bedfordshire</t>
  </si>
  <si>
    <t>Barnet</t>
  </si>
  <si>
    <t>East Midlands</t>
  </si>
  <si>
    <t>Full Compliance: Fully Achieved/Implemented</t>
  </si>
  <si>
    <t>No Change</t>
  </si>
  <si>
    <t>East - Essex</t>
  </si>
  <si>
    <t>Essex</t>
  </si>
  <si>
    <t>Barnsley</t>
  </si>
  <si>
    <t>London</t>
  </si>
  <si>
    <t>Decrease</t>
  </si>
  <si>
    <t>East - Hertfordshire</t>
  </si>
  <si>
    <t>Hertfordshire</t>
  </si>
  <si>
    <t>Bath and North East Somerset</t>
  </si>
  <si>
    <t>North East</t>
  </si>
  <si>
    <t>East - Luton</t>
  </si>
  <si>
    <t>Luton</t>
  </si>
  <si>
    <t>Bedford Borough</t>
  </si>
  <si>
    <t>North West</t>
  </si>
  <si>
    <t>East - Norfolk</t>
  </si>
  <si>
    <t>Norfolk</t>
  </si>
  <si>
    <t>Bexley</t>
  </si>
  <si>
    <t>South East</t>
  </si>
  <si>
    <t>East - Peterborough</t>
  </si>
  <si>
    <t>Peterborough</t>
  </si>
  <si>
    <t>Birmingham</t>
  </si>
  <si>
    <t>South West</t>
  </si>
  <si>
    <t>East - Southend-on-Sea</t>
  </si>
  <si>
    <t>Southend-on-Sea</t>
  </si>
  <si>
    <t>Blackburn with Darwen</t>
  </si>
  <si>
    <t>West Midlands</t>
  </si>
  <si>
    <t>East - Suffolk</t>
  </si>
  <si>
    <t>Suffolk</t>
  </si>
  <si>
    <t>Blackpool</t>
  </si>
  <si>
    <t>Yorks &amp; Humber</t>
  </si>
  <si>
    <t>East - Thurrock</t>
  </si>
  <si>
    <t>Thurrock</t>
  </si>
  <si>
    <t>Bolton</t>
  </si>
  <si>
    <t>East Mids - Derby</t>
  </si>
  <si>
    <t>East Mids</t>
  </si>
  <si>
    <t>Derby</t>
  </si>
  <si>
    <t>Bournemouth, Poole and Christchurch</t>
  </si>
  <si>
    <t>East Mids - Derbyshire</t>
  </si>
  <si>
    <t>Derbyshire</t>
  </si>
  <si>
    <t>Bracknell Forest</t>
  </si>
  <si>
    <t>East Mids - Leicester</t>
  </si>
  <si>
    <t>Leicester</t>
  </si>
  <si>
    <t>Bradford</t>
  </si>
  <si>
    <t>East Mids - Leicestershire</t>
  </si>
  <si>
    <t>Leicestershire</t>
  </si>
  <si>
    <t>Brent</t>
  </si>
  <si>
    <t>East Mids - Lincolnshire</t>
  </si>
  <si>
    <t>Lincolnshire</t>
  </si>
  <si>
    <t>Brighton and Hove</t>
  </si>
  <si>
    <t>East Mids - Northamptonshire</t>
  </si>
  <si>
    <t>Northamptonshire</t>
  </si>
  <si>
    <t>Bristol</t>
  </si>
  <si>
    <t>East Mids - Nottingham</t>
  </si>
  <si>
    <t>Nottingham</t>
  </si>
  <si>
    <t>Bromley</t>
  </si>
  <si>
    <t>East Mids - Nottinghamshire</t>
  </si>
  <si>
    <t>Nottinghamshire</t>
  </si>
  <si>
    <t>Buckinghamshire</t>
  </si>
  <si>
    <t>East Mids - Rutland</t>
  </si>
  <si>
    <t>Rutland</t>
  </si>
  <si>
    <t>Bury</t>
  </si>
  <si>
    <t>London - Barking &amp; Dagenham</t>
  </si>
  <si>
    <t>Barking &amp; Dagenham</t>
  </si>
  <si>
    <t>Calderdale</t>
  </si>
  <si>
    <t>London - Barnet</t>
  </si>
  <si>
    <t>London - Bexley</t>
  </si>
  <si>
    <t>Camden</t>
  </si>
  <si>
    <t>London - Brent</t>
  </si>
  <si>
    <t>London - Bromley</t>
  </si>
  <si>
    <t>Cheshire East</t>
  </si>
  <si>
    <t>London - Camden</t>
  </si>
  <si>
    <t>Cheshire West and Chester</t>
  </si>
  <si>
    <t>London - Croydon</t>
  </si>
  <si>
    <t>Croydon</t>
  </si>
  <si>
    <t>City of London</t>
  </si>
  <si>
    <t>London - Ealing</t>
  </si>
  <si>
    <t>Ealing</t>
  </si>
  <si>
    <t>Cornwall</t>
  </si>
  <si>
    <t>London - Enfield</t>
  </si>
  <si>
    <t>Enfield</t>
  </si>
  <si>
    <t>Coventry</t>
  </si>
  <si>
    <t>London - Greenwich</t>
  </si>
  <si>
    <t>Greenwich</t>
  </si>
  <si>
    <t>London - Hackney</t>
  </si>
  <si>
    <t>Hackney</t>
  </si>
  <si>
    <t>Cumbria</t>
  </si>
  <si>
    <t>London - Hammersmith &amp; Fulham</t>
  </si>
  <si>
    <t>Hammersmith &amp; Fulham</t>
  </si>
  <si>
    <t>Darlington</t>
  </si>
  <si>
    <t>London - Haringey</t>
  </si>
  <si>
    <t>Haringey</t>
  </si>
  <si>
    <t>London - Harrow</t>
  </si>
  <si>
    <t>Harrow</t>
  </si>
  <si>
    <t>London - Havering</t>
  </si>
  <si>
    <t>Havering</t>
  </si>
  <si>
    <t>Devon</t>
  </si>
  <si>
    <t>London - Hillingdon</t>
  </si>
  <si>
    <t>Hillingdon</t>
  </si>
  <si>
    <t>Doncaster</t>
  </si>
  <si>
    <t>London - Hounslow</t>
  </si>
  <si>
    <t>Hounslow</t>
  </si>
  <si>
    <t>Dorset</t>
  </si>
  <si>
    <t>London - Islington</t>
  </si>
  <si>
    <t>Islington</t>
  </si>
  <si>
    <t>Dudley</t>
  </si>
  <si>
    <t>London - Kensington &amp; Chelsea</t>
  </si>
  <si>
    <t>Kensington &amp; Chelsea</t>
  </si>
  <si>
    <t>Durham</t>
  </si>
  <si>
    <t>London - Kingston-upon-Thames</t>
  </si>
  <si>
    <t>Kingston-upon-Thames</t>
  </si>
  <si>
    <t>London - Lambeth</t>
  </si>
  <si>
    <t>Lambeth</t>
  </si>
  <si>
    <t>East Riding of Yorkshire</t>
  </si>
  <si>
    <t>London - Lewisham</t>
  </si>
  <si>
    <t>Lewisham</t>
  </si>
  <si>
    <t>East Sussex</t>
  </si>
  <si>
    <t>London - Merton</t>
  </si>
  <si>
    <t>Merton</t>
  </si>
  <si>
    <t>London - Newham</t>
  </si>
  <si>
    <t>Newham</t>
  </si>
  <si>
    <t>London - Redbridge</t>
  </si>
  <si>
    <t>Redbridge</t>
  </si>
  <si>
    <t>Gateshead</t>
  </si>
  <si>
    <t>London - Richmond-upon-Thames</t>
  </si>
  <si>
    <t>Richmond-upon-Thames</t>
  </si>
  <si>
    <t>Gloucestershire</t>
  </si>
  <si>
    <t>London - Southwark</t>
  </si>
  <si>
    <t>Southwark</t>
  </si>
  <si>
    <t>London - Sutton</t>
  </si>
  <si>
    <t>Sutton</t>
  </si>
  <si>
    <t>London - Tower Hamlets</t>
  </si>
  <si>
    <t>Tower Hamlets</t>
  </si>
  <si>
    <t>Halton</t>
  </si>
  <si>
    <t>London - Waltham Forest</t>
  </si>
  <si>
    <t>Waltham Forest</t>
  </si>
  <si>
    <t>Hammersmith and Fulham</t>
  </si>
  <si>
    <t>London - Wandsworth</t>
  </si>
  <si>
    <t>Wandsworth</t>
  </si>
  <si>
    <t>Hampshire</t>
  </si>
  <si>
    <t>London - Westminster</t>
  </si>
  <si>
    <t>Westminster</t>
  </si>
  <si>
    <t>North East - Darlington</t>
  </si>
  <si>
    <t>North East - Durham</t>
  </si>
  <si>
    <t>Hartlepool</t>
  </si>
  <si>
    <t>North East - Gateshead</t>
  </si>
  <si>
    <t>North East - Hartlepool</t>
  </si>
  <si>
    <t>Herefordshire</t>
  </si>
  <si>
    <t>North East - Middlesborough</t>
  </si>
  <si>
    <t>Middlesborough</t>
  </si>
  <si>
    <t>North East - Newcastle-upon-Tyne</t>
  </si>
  <si>
    <t>Newcastle-upon-Tyne</t>
  </si>
  <si>
    <t>North East - North Tyneside</t>
  </si>
  <si>
    <t>North Tyneside</t>
  </si>
  <si>
    <t>North East - Northumberland</t>
  </si>
  <si>
    <t>Northumberland</t>
  </si>
  <si>
    <t>Isle of Wight</t>
  </si>
  <si>
    <t>North East - Redcar and Cleveland</t>
  </si>
  <si>
    <t>Redcar and Cleveland</t>
  </si>
  <si>
    <t>Isles of Scilly</t>
  </si>
  <si>
    <t>North East - South Tyneside</t>
  </si>
  <si>
    <t>South Tyneside</t>
  </si>
  <si>
    <t>North East - Stockton-on-Tees</t>
  </si>
  <si>
    <t>Stockton-on-Tees</t>
  </si>
  <si>
    <t>Kensington and Chelsea</t>
  </si>
  <si>
    <t>North East - Sunderland</t>
  </si>
  <si>
    <t>Sunderland</t>
  </si>
  <si>
    <t>Kent</t>
  </si>
  <si>
    <t>North West - Blackburn with Darwen</t>
  </si>
  <si>
    <t>Kingston upon Hull</t>
  </si>
  <si>
    <t>North West - Blackpool</t>
  </si>
  <si>
    <t>Kingston upon Thames</t>
  </si>
  <si>
    <t>North West - Bolton</t>
  </si>
  <si>
    <t>Kirklees</t>
  </si>
  <si>
    <t>North West - Bury</t>
  </si>
  <si>
    <t>Knowsley</t>
  </si>
  <si>
    <t xml:space="preserve">North West - Cheshire East </t>
  </si>
  <si>
    <t xml:space="preserve">Cheshire East </t>
  </si>
  <si>
    <t>North West - Cheshire West &amp; Chester</t>
  </si>
  <si>
    <t>Cheshire West &amp; Chester</t>
  </si>
  <si>
    <t>Lancashire</t>
  </si>
  <si>
    <t>North West - Cumbria</t>
  </si>
  <si>
    <t>Leeds</t>
  </si>
  <si>
    <t>North West - Halton</t>
  </si>
  <si>
    <t>North West - Knowsley</t>
  </si>
  <si>
    <t>North West - Lancashire</t>
  </si>
  <si>
    <t>North West - Liverpool</t>
  </si>
  <si>
    <t>Liverpool</t>
  </si>
  <si>
    <t>North West - Manchester</t>
  </si>
  <si>
    <t>Manchester</t>
  </si>
  <si>
    <t>North West - Oldham</t>
  </si>
  <si>
    <t>Oldham</t>
  </si>
  <si>
    <t>North West - Rochdale</t>
  </si>
  <si>
    <t>Rochdale</t>
  </si>
  <si>
    <t>North West - Salford</t>
  </si>
  <si>
    <t>Salford</t>
  </si>
  <si>
    <t>Medway</t>
  </si>
  <si>
    <t>North West - Sefton</t>
  </si>
  <si>
    <t>Sefton</t>
  </si>
  <si>
    <t>North West - St.Helens</t>
  </si>
  <si>
    <t>St.Helens</t>
  </si>
  <si>
    <t>Middlesbrough</t>
  </si>
  <si>
    <t>North West - Stockport</t>
  </si>
  <si>
    <t>Stockport</t>
  </si>
  <si>
    <t>Milton Keynes</t>
  </si>
  <si>
    <t>North West - Tameside</t>
  </si>
  <si>
    <t>Tameside</t>
  </si>
  <si>
    <t>Newcastle upon Tyne</t>
  </si>
  <si>
    <t>North West - Trafford</t>
  </si>
  <si>
    <t>Trafford</t>
  </si>
  <si>
    <t>North West - Warrington</t>
  </si>
  <si>
    <t>Warrington</t>
  </si>
  <si>
    <t>North West - Wigan</t>
  </si>
  <si>
    <t>Wigan</t>
  </si>
  <si>
    <t>North East Lincolnshire</t>
  </si>
  <si>
    <t>North West - Wirral</t>
  </si>
  <si>
    <t>Wirral</t>
  </si>
  <si>
    <t>North Lincolnshire</t>
  </si>
  <si>
    <t>South East - Bracknell Forest</t>
  </si>
  <si>
    <t>North Somerset</t>
  </si>
  <si>
    <t>South East - Brighton &amp; Hove</t>
  </si>
  <si>
    <t>Brighton &amp; Hove</t>
  </si>
  <si>
    <t>South East - Buckinghamshire</t>
  </si>
  <si>
    <t>North Yorkshire</t>
  </si>
  <si>
    <t>South East - East Sussex</t>
  </si>
  <si>
    <t>South East - Hampshire</t>
  </si>
  <si>
    <t>South East - Isle of Wight</t>
  </si>
  <si>
    <t>South East - Kent</t>
  </si>
  <si>
    <t>South East - Medway</t>
  </si>
  <si>
    <t>South East - Milton Keynes</t>
  </si>
  <si>
    <t>Oxfordshire</t>
  </si>
  <si>
    <t>South East - Oxfordshire</t>
  </si>
  <si>
    <t>South East - Portsmouth</t>
  </si>
  <si>
    <t>Portsmouth</t>
  </si>
  <si>
    <t>Plymouth</t>
  </si>
  <si>
    <t>South East - Reading</t>
  </si>
  <si>
    <t>Reading</t>
  </si>
  <si>
    <t>South East - Slough</t>
  </si>
  <si>
    <t>Slough</t>
  </si>
  <si>
    <t>South East - Southampton</t>
  </si>
  <si>
    <t>Southampton</t>
  </si>
  <si>
    <t>South East - Surrey</t>
  </si>
  <si>
    <t>Surrey</t>
  </si>
  <si>
    <t>Redcar &amp; Cleveland</t>
  </si>
  <si>
    <t>South East - West Berkshire</t>
  </si>
  <si>
    <t>West Berkshire</t>
  </si>
  <si>
    <t>Richmond upon Thames</t>
  </si>
  <si>
    <t>South East - West Sussex</t>
  </si>
  <si>
    <t>West Sussex</t>
  </si>
  <si>
    <t>South East - Windsor &amp; Maidenhead</t>
  </si>
  <si>
    <t>Windsor &amp; Maidenhead</t>
  </si>
  <si>
    <t>Rotherham</t>
  </si>
  <si>
    <t>South East - Wokingham</t>
  </si>
  <si>
    <t>Wokingham</t>
  </si>
  <si>
    <t>South West - Bath &amp; N.E Somerset</t>
  </si>
  <si>
    <t>Bath &amp; N.E Somerset</t>
  </si>
  <si>
    <t>South West - Bournmouth</t>
  </si>
  <si>
    <t>Bournmouth</t>
  </si>
  <si>
    <t>Sandwell</t>
  </si>
  <si>
    <t>South West - Bristol</t>
  </si>
  <si>
    <t>South West - Cornwall</t>
  </si>
  <si>
    <t xml:space="preserve">Sheffield </t>
  </si>
  <si>
    <t>South West - Devon</t>
  </si>
  <si>
    <t>Shropshire</t>
  </si>
  <si>
    <t>South West - Dorset</t>
  </si>
  <si>
    <t>South West - Gloucestershire</t>
  </si>
  <si>
    <t>Solihull</t>
  </si>
  <si>
    <t>South West - North Somerset</t>
  </si>
  <si>
    <t>Somerset</t>
  </si>
  <si>
    <t>South West - Plymouth</t>
  </si>
  <si>
    <t>South Gloucestershire</t>
  </si>
  <si>
    <t>South West - Poole</t>
  </si>
  <si>
    <t>Poole</t>
  </si>
  <si>
    <t>South West - Somerset</t>
  </si>
  <si>
    <t>South West - South Gloucestershire</t>
  </si>
  <si>
    <t>South West - Swindon</t>
  </si>
  <si>
    <t>Swindon</t>
  </si>
  <si>
    <t>South West - Torbay</t>
  </si>
  <si>
    <t>Torbay</t>
  </si>
  <si>
    <t>St. Helens</t>
  </si>
  <si>
    <t>South West - Wiltshire</t>
  </si>
  <si>
    <t>Wiltshire</t>
  </si>
  <si>
    <t>Staffordshire</t>
  </si>
  <si>
    <t>West Midlands - Birmingham</t>
  </si>
  <si>
    <t>West Midlands - Coventry</t>
  </si>
  <si>
    <t>West Midlands - Dudley</t>
  </si>
  <si>
    <t>Stoke-on-Trent</t>
  </si>
  <si>
    <t>West Midlands - Herefordshire</t>
  </si>
  <si>
    <t>West Midlands - Sandwell</t>
  </si>
  <si>
    <t>West Midlands - Shropshire</t>
  </si>
  <si>
    <t>West Midlands - Solihull</t>
  </si>
  <si>
    <t>West Midlands - Staffordshire</t>
  </si>
  <si>
    <t>West Midlands - Stoke-on-Trent</t>
  </si>
  <si>
    <t>West Midlands - Telford &amp; Wrekin</t>
  </si>
  <si>
    <t>Telford &amp; Wrekin</t>
  </si>
  <si>
    <t>Telford and Wrekin</t>
  </si>
  <si>
    <t>West Midlands - Walsall</t>
  </si>
  <si>
    <t>Walsall</t>
  </si>
  <si>
    <t>West Midlands - Warwickshire</t>
  </si>
  <si>
    <t>Warwickshire</t>
  </si>
  <si>
    <t>West Midlands - Wolverhampton</t>
  </si>
  <si>
    <t>Wolverhampton</t>
  </si>
  <si>
    <t>West Midlands - Worcestershire</t>
  </si>
  <si>
    <t>Worcestershire</t>
  </si>
  <si>
    <t>Yorks &amp; Humber - Barnsley</t>
  </si>
  <si>
    <t>Wakefield</t>
  </si>
  <si>
    <t>Yorks &amp; Humber - Bradford</t>
  </si>
  <si>
    <t>Yorks &amp; Humber - Calderdale</t>
  </si>
  <si>
    <t>Yorks &amp; Humber - Doncaster</t>
  </si>
  <si>
    <t>Yorks &amp; Humber - East Riding of Yorkshire</t>
  </si>
  <si>
    <t>Yorks &amp; Humber - Kingston upon Hull</t>
  </si>
  <si>
    <t>Yorks &amp; Humber - Kirklees</t>
  </si>
  <si>
    <t>Yorks &amp; Humber - Leeds</t>
  </si>
  <si>
    <t>Yorks &amp; Humber - N.Yorkshire</t>
  </si>
  <si>
    <t>N.Yorkshire</t>
  </si>
  <si>
    <t>Yorks &amp; Humber - North East Lincolnshire</t>
  </si>
  <si>
    <t>Yorks &amp; Humber - North Lincolnshire</t>
  </si>
  <si>
    <t>Yorks &amp; Humber - Rotherham</t>
  </si>
  <si>
    <t>Windsor and Maidenhead</t>
  </si>
  <si>
    <t>Yorks &amp; Humber - Sheffield</t>
  </si>
  <si>
    <t>Sheffield</t>
  </si>
  <si>
    <t>Yorks &amp; Humber - Wakefield</t>
  </si>
  <si>
    <t>Yorks &amp; Humber - York</t>
  </si>
  <si>
    <t>York</t>
  </si>
  <si>
    <t>INTRODUCTION</t>
  </si>
  <si>
    <t>The Children and Families Act 2014</t>
  </si>
  <si>
    <t>The Children and Families Act is a statutory framework that supports joint working across local areas to support the best possible outcomes for children and young people with SEND in a participative and person centred way.</t>
  </si>
  <si>
    <t>Section 8 of the Code of Practice sets out how professionals across education (including early years, schools, colleges and 16-19 academies), health and social care should support children and young people with special educational needs (SEN) or disabilities to prepare for adult life to be as independent as they can be and help them go on to achieve the best outcomes in employment, independent living, health and community participation.</t>
  </si>
  <si>
    <t>The Tool</t>
  </si>
  <si>
    <t>The tool is designed to support Local Authorities and Health partners in CCGs areas across education, health and care (children and adult’s) to evaluate about how they are doing in preparing young people with SEND for their adult lives.</t>
  </si>
  <si>
    <t xml:space="preserve">The tool has been divided into sections across Early Years, Schools and Post 16, Children and Adult Social Care and Health. </t>
  </si>
  <si>
    <t>Fundamental to the Code is the expectation that Local Areas will work in partnership with children, young people and parent/carers, and we would expect the completion of this tool to involve all stakeholders including children, young people and parent carers, although there is a separate tool for evaluating participation in your Local Area.</t>
  </si>
  <si>
    <t>PREPARATION AND TRANSITION TO ADULTHOOD AUDIT TOOL</t>
  </si>
  <si>
    <t>REGION</t>
  </si>
  <si>
    <t>LOCAL AUTHORITY</t>
  </si>
  <si>
    <t>OVERALL SCORE</t>
  </si>
  <si>
    <t>1st Audit</t>
  </si>
  <si>
    <t>2nd Audit</t>
  </si>
  <si>
    <t>1. CHILDREN'S SOCIAL CARE</t>
  </si>
  <si>
    <t>2. ADULT SOCIAL CARE</t>
  </si>
  <si>
    <t>3. HEALTH</t>
  </si>
  <si>
    <t>4. EARLY YEARS</t>
  </si>
  <si>
    <t>5. SCHOOLS</t>
  </si>
  <si>
    <t>6. POST 16 OPTIONS</t>
  </si>
  <si>
    <t>7. YOUNG PEOPLE'S ENGAGEMENT</t>
  </si>
  <si>
    <t>8. FAMILY ENGAGEMENT</t>
  </si>
  <si>
    <t>Prompts for Implementation</t>
  </si>
  <si>
    <t>Key Indicators / Evidence</t>
  </si>
  <si>
    <t>LA Named Lead</t>
  </si>
  <si>
    <t>1st Audit RAG Rating: DD/MM/YY</t>
  </si>
  <si>
    <t>2nd Audit RAG Rating: DD/MM/YY</t>
  </si>
  <si>
    <t>Comments/Evidence</t>
  </si>
  <si>
    <t>Does the local authority have good information and monitoring systems to allow children’s social care to forecast demand for support across PfA outcome areas?</t>
  </si>
  <si>
    <t xml:space="preserve">There is an up to date database that tracks and monitors the needs of children as they move into adult life. The local PfA board is responsible for collecting and analysing the data to inform commissioning 
</t>
  </si>
  <si>
    <t xml:space="preserve">Are EHC planning and review processes aligned with assessment and planning processes across health and social care for children’s and adults’ services?
</t>
  </si>
  <si>
    <t xml:space="preserve">Looked After Children and Safeguarding processes and Transition assessments under the Care Act are integrated with SEND statutory requirements </t>
  </si>
  <si>
    <t>Does the Local Offer have a well-developed Preparing for Adulthood section that clearly identifies the social care support and provision available for young people aged 14+?</t>
  </si>
  <si>
    <t xml:space="preserve">Young people and parent/carers can easily use the Local Offer to find information they need about the PfA life outcomes. Local Offer peer reviews consider the quality of PfA outcomes as part of this process 
</t>
  </si>
  <si>
    <t xml:space="preserve">Does children’s social care work in partnership with education, health, adult social care, schools,  housing,  employment and post-16 providers so there is a consistent vision for young people as they move into adult life with good outcomes?
</t>
  </si>
  <si>
    <t>There is a multi agency group with a shared vision articulated in a strategic  plan that focusses on PfA</t>
  </si>
  <si>
    <t xml:space="preserve">Have Social Care staff  had relevant training so they know what helps disabled young people achieve good life outcomes including those with the most complex needs who don't use words to speak?
</t>
  </si>
  <si>
    <t>The workforce development programme targets all relevant groups, including Family Support workers, Personal Assistants, Community Workers, review officers and any children's multi-agency practitioners                                                                There is an ongoing programme of CPD to ensure that there is a clear understanding of the evidence base of how to achieve PfA outcomes. There are opportunities for children and adult social care practitioners to work together to develop an understanding of a 0-25 approach</t>
  </si>
  <si>
    <t>Are universal services locally competent and confident to welcome all young people with SEND?</t>
  </si>
  <si>
    <t>Young people and  their families tell us that they feel welcome in local colleges, youth clubs and other settings appropriate to their age and interests</t>
  </si>
  <si>
    <t xml:space="preserve">Do social care staff  understand the principles of the Mental Capacity Act 2005 and apply them appropriately to enable young people to have a say in their planning and decision making?
</t>
  </si>
  <si>
    <t xml:space="preserve">An audit of plans indicate that young people have been enabled to make their own decisions and have a voice </t>
  </si>
  <si>
    <t>Are short break opportunities and personal budgets used to support progress towards the PfA outcomes (e.g. Personal Assistants trained as job coaches)?</t>
  </si>
  <si>
    <t xml:space="preserve">EHC plans show how social care provision holistically supports the PfA outcomes and short break reviews consider how provision supports the development of PfA outcomes for  those using services                                                                                                                Children and young people have personal budgets that support clear PfA outcomes 
</t>
  </si>
  <si>
    <t>FURTHER INFORMATION:</t>
  </si>
  <si>
    <t>NICE Transition from children’s to adults’ services for young people using health or social care services</t>
  </si>
  <si>
    <t>Are there partnership arrangements in place across education, health and children and adult social care for 18-25 year olds that support joint working and understanding of PfA?</t>
  </si>
  <si>
    <t>There is a strategic group that oversees the ongoing development of joint working/workforce development and joint commissioning for 0-25. There is a clear pathway understood by all that shows how young people are supported by each agency in an integrated way.</t>
  </si>
  <si>
    <t xml:space="preserve">Do all adult social care staff have a  clear and shared understanding of Preparing for Adulthood outcomes (Employment, Friends and  Relationships and Community participation, Independent Living, Good Health) and the evidence of what works to achieve them?
</t>
  </si>
  <si>
    <t xml:space="preserve">There is an ongoing programme of CDP to ensure that there is a clear understanding of the evidence base of how to achieve PfA outcomes. There are opportunities for children and adult social care practitioners to work together to develop an understanding of a 0-25 approach </t>
  </si>
  <si>
    <t>Are there arrangements in place to ensure that young people and their families understand adult social care eligibility from year 9? Is there a clear pathway for young people who will not be eligible for adult social care?</t>
  </si>
  <si>
    <t>There is a clear and accessible description of the adult social care offer and eligibility criteria for families on the Local Offer  that is made available to young people and families at the Year 9 review.  There is a clear and accessible description of support available to young people who will not meet the eligibility criteria for adult social care.</t>
  </si>
  <si>
    <t>Does Joint commissioning take place across adult and children services?</t>
  </si>
  <si>
    <t xml:space="preserve">There are robust arrangements to jointly commission services for individual children and young people.  There is a mechanism for developing strategic joint commissioning 
</t>
  </si>
  <si>
    <t xml:space="preserve">Is  there a Designated Social Care Officer in post and is this role being used effectively to: ensure social care services are reflected in the local offer, to  coordinate EHC assessments with other social care assessments  and reviews,  support strategic developments,promote joint commissioning, and  integration of services and facilitate the participation and engagement of families.
</t>
  </si>
  <si>
    <t>There is evidence that the DSCO role has improved the satisfaction levels of families  requireing support from social care</t>
  </si>
  <si>
    <t xml:space="preserve">Are there good mechanisms for identifying children and young people who are likely to be in need of adult social care?
</t>
  </si>
  <si>
    <t xml:space="preserve">There is a mechanism in place to identify and plan across children and adult social care for those young people eligible for adult social care support and provision that supports an integrated transition plan from year 9. E.g. adult social workers attend engage with annual reviews from year 9 where there is a likely need for support post 18. 
</t>
  </si>
  <si>
    <t>Do EHC plans always inform adult care and support plans?</t>
  </si>
  <si>
    <t xml:space="preserve">There is a process in place to ensure a smooth handover of support from children to adult services where applicable, using the wellbeing principle in the adult support plan to build on PfA outcomes identified in the EHCP. 
</t>
  </si>
  <si>
    <t>Does the Local Offer show opportunities and support  available for young people post 18 that will support them with the PfA outcomes?</t>
  </si>
  <si>
    <t>The Local Offer has a clear description of PfA pathways including a link relevant Adult Information and advice. There is a clear pathway to employment for young people with SEND.</t>
  </si>
  <si>
    <t>Does the IASS service effectively support young people up to the age of 25?</t>
  </si>
  <si>
    <t>There is a clear pathway for IASS services to refer to Adult Advice and Support for those young people whose services will cease prior to their 25th birthday</t>
  </si>
  <si>
    <t>Is Independent advocacy in place for eligible young people going through adult transition assessments?</t>
  </si>
  <si>
    <t>A review is conducted of the numbers of young people in need of independent advocacy and how many are using it</t>
  </si>
  <si>
    <t>https://www.scie.org.uk/care-act-2014/transition-from-childhood-to-adulthood/early-comprehensive-identification/</t>
  </si>
  <si>
    <t>Nice Guidance</t>
  </si>
  <si>
    <t xml:space="preserve">NICE guideline 20 February 2018: People's experience in adult social care services: improving the experience of care and support for people using adult social care services </t>
  </si>
  <si>
    <t xml:space="preserve">Is there is a clear system in place to identify the views and needs of young people and the views and needs of parent/carers from 14+ that inform: adults’ services, the Joint Strategic Needs Assessment (JSNA), the Joint Health and Wellbeing Strategy and commissioning to improve outcomes for young people moving into adulthood?
</t>
  </si>
  <si>
    <t>Parent- carers and young people's views are represented on the Health and Wellbeing Board and there is a system for gathering the views of young people and families about the health services that are available locally.</t>
  </si>
  <si>
    <t xml:space="preserve">Is there a system in place to offer personal health budgets to young people with long term health conditions and is there information available on the Local Offer?
</t>
  </si>
  <si>
    <t>Increase in number of young people  with personal health budgets and evidence of these supporting better outcomes.</t>
  </si>
  <si>
    <t xml:space="preserve">Is there a joined up decision making process that leads to holistic packages across education and social care that enable young people with complex needs or behaviours that challenge to have personalised post-16 packages that lead to full adult lives?
</t>
  </si>
  <si>
    <t>The numbers of young people with integrated education and care packages increases over time. Feedback is obtained on the quality and impact of these arrangements.</t>
  </si>
  <si>
    <t xml:space="preserve">Do young people with additional needs and long term conditions have a integrated  SEN support or EHC plan that includes a health element beyond 19? (for example a health action plan) Are there arrangements in place for community health services to contribute to EHC plans? Are there arrangements in place for CHC to contribute to plans?
</t>
  </si>
  <si>
    <t>over 75% of young people have a health action plan that is referred to by relevant support staff</t>
  </si>
  <si>
    <t xml:space="preserve">Are mental health support services accessible to all young peopleneeding them  as they move into adulthood? </t>
  </si>
  <si>
    <t xml:space="preserve">There is a high level of staisfaction among those young people who have used mental health  services even if they have had to transfer to adult services. 
</t>
  </si>
  <si>
    <t xml:space="preserve">Do young people continue to have their health needs met as they progress into adult life </t>
  </si>
  <si>
    <t xml:space="preserve">There is a system in place to ensure young people with learning disabilities are registered with their GP from 14 and offered an annual health check
</t>
  </si>
  <si>
    <t xml:space="preserve">Is there a detailed health transition pathway  in place for young people 14-25 , that includes those with life limiting conditions that is published in the Local Offer? 
</t>
  </si>
  <si>
    <t xml:space="preserve">Young people and their families with long term health conditions feedback that the information  is of good quality,  and comprehensive </t>
  </si>
  <si>
    <t>Are universal services, such as sexual health services and substance misuse, promoted to young people with SEND with reasonable adjustment? Is this available on the Local Offer?</t>
  </si>
  <si>
    <t xml:space="preserve">Clinics can demonstrate how they make reasonable adjustments and young people feedback that they can access them without difficulty, for example sexual health workshops for young people with learning disabilities. </t>
  </si>
  <si>
    <t>Do all relevant health care staff receive training in SEND legislation and the PfA outcomes and the implications for their work?</t>
  </si>
  <si>
    <t xml:space="preserve">A training audit is carried out annually to identify gaps  and we are responsive to meeting identified training needs, for example a peer review process looks at the quality of outcomes in a sample of EHCP's
</t>
  </si>
  <si>
    <t>Is the PfA agenda embedded in the DMO/DCO role?</t>
  </si>
  <si>
    <t xml:space="preserve">The DMO  ensures that PfA outcomes are included in wider workforce development programmes. S/he has a clear and effective  relationship with the adult health commissioner and the broader LD health team  
</t>
  </si>
  <si>
    <t xml:space="preserve">Are arrangements in place to support the young person, where required, the move from the paediatrician to the GP as the coordinator of healthcare?'
</t>
  </si>
  <si>
    <t xml:space="preserve">A planning tool such as Ready, Steady, Go is used to encourage young people to develop an understanding of their condition and how to manage it.
</t>
  </si>
  <si>
    <t>Is there a clear link between the Transforming Care plan and children with complex needs coming through transition?</t>
  </si>
  <si>
    <t xml:space="preserve">A dynamic risk register is maintained for children and young people as they move into adult life, to prevent admission to ATUs.  There is a process for discharge from ATUs as early as possible.
</t>
  </si>
  <si>
    <t xml:space="preserve">Continuing Care to Continuing Health Care  is well planned and good quality arrangements are in place for those who do not qualify. </t>
  </si>
  <si>
    <t>The Children's Continuing Care aligns with the adult CHC process, and there are clear pathways for those who do not qualify for Continuing Health Care</t>
  </si>
  <si>
    <t>Statutory guidance JSNA</t>
  </si>
  <si>
    <t>Mitchell's Story            https://www.youtube.com/watch?v=8j8O9h7caCc</t>
  </si>
  <si>
    <t>Ready Steady Go and TIER</t>
  </si>
  <si>
    <t xml:space="preserve">Uptake of annual health checks for people with learning disabilities </t>
  </si>
  <si>
    <t>NICE quality standards</t>
  </si>
  <si>
    <t>You're Welcome guidance      https://www.gov.uk/government/publications/quality-criteria-for-young-people-friendly-health-services</t>
  </si>
  <si>
    <t>SEND guidance for health care professionals</t>
  </si>
  <si>
    <t>Role of DMO in 2019</t>
  </si>
  <si>
    <t>Transforming Care Children and Young People guidance</t>
  </si>
  <si>
    <t>From the pond into the sea</t>
  </si>
  <si>
    <t>National Strategy for Autistic Children</t>
  </si>
  <si>
    <t>Are there arrangements in place to ensure that the early years workforce understands the PfA outcomes?</t>
  </si>
  <si>
    <t xml:space="preserve">The outcomes in plans support children to develop friendships, independence, and early learning goals as well as supporting good health 
</t>
  </si>
  <si>
    <t>Within the Early Years curriculum are there opportunities to have an understanding of the world of work?</t>
  </si>
  <si>
    <t xml:space="preserve">Children are encouraged to think about work through play, resources (such as books), exploration and opportunities to hear from people doing different jobs, such as fire officers, nurses etc. 
</t>
  </si>
  <si>
    <t xml:space="preserve">Do staff in Early Years settings support children to develop friendships and encourage inclusion that supports independence?
</t>
  </si>
  <si>
    <t xml:space="preserve">Staff encourage children to understand and  include their disabled peers (for example Circles of Friends) </t>
  </si>
  <si>
    <t xml:space="preserve">Is additional support used to enhance and encourage independence rather than create dependence? 
</t>
  </si>
  <si>
    <t xml:space="preserve">All staff facilitate co-operative play and work to encourage independence and resiliance </t>
  </si>
  <si>
    <t>Is support for children who have additional health needs discreet and delivered in a way that enhances independence and inclusion?</t>
  </si>
  <si>
    <t xml:space="preserve">Therapies are integrated into curriculum activity. Children with complex needs have their needs met in an inclusive way, for example children requiring tube feeding remain in the canteen environment with the other children </t>
  </si>
  <si>
    <t>Is the Early Years workforce aware of the Local Offer and the range of opportunities that children with additional needs and their families can access?</t>
  </si>
  <si>
    <t xml:space="preserve">The Local Offer describes how inclusive universal services are and the adjustments they make to include all children. It describes how targeted services support universal services to be inclusive, and the additional support provided by specialist services.
</t>
  </si>
  <si>
    <t xml:space="preserve">Does early years provision involve helping children to manage their emotions and be able to find solutions to promote good mental health ? 
</t>
  </si>
  <si>
    <t xml:space="preserve">Staff in early years settings are able to recognise what all young  children need to support their mental health and can respond to children's needs appropriately. </t>
  </si>
  <si>
    <t>The LA provides an opportunity for Early Years providers to share good practice around supporting children with SEND</t>
  </si>
  <si>
    <t xml:space="preserve">Early years have a network with a focus on SEND and other means of sharing information e.g. information hub or newsletter
</t>
  </si>
  <si>
    <t>Circles of Friends</t>
  </si>
  <si>
    <t>Mental health in the early years, resources Anna Freud Centre</t>
  </si>
  <si>
    <t>Are Schools represented on the local authority's PfA strategic board.</t>
  </si>
  <si>
    <t xml:space="preserve">There is representation of schools at meetings with a  feedback mechanism in place.
</t>
  </si>
  <si>
    <t xml:space="preserve">Are parents involved with supporting their young people to move into adulthood by receiving timely information, advice and guidance and support to navigate the system 
</t>
  </si>
  <si>
    <t xml:space="preserve">Parent feedback indicates satisfaction through the Local Offer feedback mechanism and the parent carer forum </t>
  </si>
  <si>
    <t xml:space="preserve">Do schools work closely with the LA to develop the PfA section of the Local Offer? 
</t>
  </si>
  <si>
    <t>Is there evidence of schools' contributions to the PfA section of the Local Offer?</t>
  </si>
  <si>
    <t xml:space="preserve">Are all children and young people with SEND actively encouraged to participate and achieve in all aspects of school life to prepare them for adult life and increase their independence </t>
  </si>
  <si>
    <t xml:space="preserve">Through the audit of EHC plans it is clear that friendships and participation are planned for. There is evidence that young people with SEND are included in school trips and are represented on school forums.
</t>
  </si>
  <si>
    <t xml:space="preserve">Do local schools and colleges actively work with partners to ensure an understanding of how PfA outcomes should be embedded in the curriculum so young people have a smooth transition to post 16?
</t>
  </si>
  <si>
    <t xml:space="preserve">Schools and colleges work together to plan the curriculum from year 9 and  share best practice, for example Study Programmes </t>
  </si>
  <si>
    <t xml:space="preserve">Do teaching and support staff have access to and use, good quality information, advice and support which raises aspirations for adult life? 
</t>
  </si>
  <si>
    <t>When questioned school staff know where to find relevant IASS?      Can school staff name relevant local partner agencies that can help children and young people achieve good life outcomes?</t>
  </si>
  <si>
    <t xml:space="preserve">Are all teaching and support staff confident about supporting  young people with the most complex needs to think about their aspirations and participate fully in their annual reviews.   
</t>
  </si>
  <si>
    <t xml:space="preserve">There is evidence of good preparation prior to a young person's review and the use of a wide range of methods to ensure that young people are  able to fully participate </t>
  </si>
  <si>
    <t xml:space="preserve">Are all staff aware of the Mental Capacity Act 2005 and how to apply this to ensure young people have a say in their planning and decision making from 16?
</t>
  </si>
  <si>
    <t xml:space="preserve">Review of plans demonstrate that young people have been involved in decisions made about them and from 16, are making their own decisions </t>
  </si>
  <si>
    <t>Are staff  involved in SEN reviews confident to write and review PfA outcomes in EHC plans in a person centred way?</t>
  </si>
  <si>
    <t xml:space="preserve">An audit of ECH plans indicate that school staff are able to write PfA outcomes for young people and the steps towards these are clearly articulated 
</t>
  </si>
  <si>
    <t xml:space="preserve">Do teaching and support staff have regular conversations with children and young people about their life aspirations and the kind of jobs they want to do?
</t>
  </si>
  <si>
    <t>When asked, children and young people can tell us what they think they want to be when they are older. They know about a range of different job types.</t>
  </si>
  <si>
    <t xml:space="preserve">Do teaching and support staff offer all young people progressive steps to paid employment? </t>
  </si>
  <si>
    <t xml:space="preserve">There are work tasters and appropriate work experience for all young people as well as support to find part-time work and holiday jobs 
</t>
  </si>
  <si>
    <t>Do all young people with SEND have a vocational profile from year 9?</t>
  </si>
  <si>
    <t xml:space="preserve">There is evidence in plans that young people have developed a vocational profile 
</t>
  </si>
  <si>
    <t xml:space="preserve">Do schools work with employment support providers to ensure young people with SEND have high quality support for work placements and internships?
</t>
  </si>
  <si>
    <t xml:space="preserve">There is a specific arrangement to ensure that children with more complex needs are able to do all work placements </t>
  </si>
  <si>
    <t>Are children and young people supported  to develop friendhips and relationships and be part of social friendship groups in school and outside?</t>
  </si>
  <si>
    <t>Few /no  children and young people report high levels of social isolation.</t>
  </si>
  <si>
    <t>Are young people supported to manage their own health condition and use health services in school and in the community</t>
  </si>
  <si>
    <t>There is a focus on keeping healthy in the curriculum and their health needs are appropriately refelcted in their EHCplan</t>
  </si>
  <si>
    <t xml:space="preserve">Are different housing and support options covered as part of the curriculum so that  young people have a chance to think about these options before their annual PfA  review?
</t>
  </si>
  <si>
    <t xml:space="preserve">There is an accessible description of the local housing and support offer that is shared with young people at their year 9 review </t>
  </si>
  <si>
    <t xml:space="preserve">Is progress against outcomes monitored for all children and young people? </t>
  </si>
  <si>
    <t>There is a clear and well used system in place to monitor children and young people's progress towards specified PfA outcomes</t>
  </si>
  <si>
    <t xml:space="preserve">PfA Outcomes Tool - needs to go on website </t>
  </si>
  <si>
    <t xml:space="preserve">Routes Into Work Guide            https://www.ndti.org.uk/resources/change-development-project/routes-into-work </t>
  </si>
  <si>
    <t>IASS</t>
  </si>
  <si>
    <t>Year 9 Reviews     https://www.ndti.org.uk/resources/change-development-project/year-9-annual-review-guide</t>
  </si>
  <si>
    <t>Year 9 Review Checklist    https://www.ndti.org.uk/resources/publication/key-topic-to-cover-at-annual-reviews-from-year-9</t>
  </si>
  <si>
    <t>Mental capacity Act - at a glance     https://www.scie.org.uk/mca/introduction/mental-capacity-act-2005-at-a-glance</t>
  </si>
  <si>
    <t>Employability Toolkit     https://www.ndti.org.uk/resources/change-development-project/employment-pathways-toolkit-self-assessment-tool-for-local-authorities</t>
  </si>
  <si>
    <t>Housing Top Tips     https://www.ndti.org.uk/resources/change-development-project/housing-top-tips</t>
  </si>
  <si>
    <t xml:space="preserve">Housing Guide    To add onto website </t>
  </si>
  <si>
    <t>Inclusive Solutions</t>
  </si>
  <si>
    <t xml:space="preserve">Equalities Act </t>
  </si>
  <si>
    <t xml:space="preserve">Do post 16 providers work with schools and the LA to plan provision for all young people coming through the system?
</t>
  </si>
  <si>
    <t xml:space="preserve">There is a mechanism in place for key partners to use information from young people's plans to develop the future curriculum </t>
  </si>
  <si>
    <t xml:space="preserve">Do post 16 providers work with partners to ensure  there is a joined up, outcomes focused,  pathway for young people with SEN support/EHC plans with young people leaving school with SEN support and EHCP's that can be used effectively in post 16 provision?
</t>
  </si>
  <si>
    <t xml:space="preserve">Schools and colleges work together to plan the curriculum from year 9 and  share best practice, for example study programmes to ensure there is a clear pathway in place for young people with SEND. There is a local strategy in place for young people to experience college, for example taster days. </t>
  </si>
  <si>
    <t xml:space="preserve">Is there a clear understanding of the criteria that will be applied in relation to the retention of an EHC plan, across Education, Health and Care based on progress towards achieving PfA outcomes beyond 18?
</t>
  </si>
  <si>
    <t>The Local Offer clearly describes PfA pathways and how these can be implemented. More young people with plans are leaving education and going into work from age 19</t>
  </si>
  <si>
    <t xml:space="preserve">Do post 16 providers work closely with the LA, the parent/carer forum and young people to develop the Preparation for Adulthood section of the Local Offer including the development of clear 14-25 pathways to positive life outcomes (employment;  independent living; good health and wellbeing; friends and relationships and community inclusion)?
</t>
  </si>
  <si>
    <t>The Local Offer has a clear and accessible PfA section and steps are taken to help people access information if needed</t>
  </si>
  <si>
    <t xml:space="preserve">Do young people own their SEN support/EHC plans and understand how the outcomes in them will support them to have good lives? Is there a robust destination tracking system in place that shows outcomes?
</t>
  </si>
  <si>
    <t xml:space="preserve">An audit of plans shows a variety of media is used to support a person centred approach and young people's participation in planning </t>
  </si>
  <si>
    <t xml:space="preserve">Do post 16 providers have a strong relationship with adult social care and health to work together to develop an integrated package of support that leads to fulfilling lives in the community?
</t>
  </si>
  <si>
    <t xml:space="preserve">There is a clear joint commissioning strategy in place with evidence of mutual understanding and positive working relationships between key professionals and agencies </t>
  </si>
  <si>
    <t xml:space="preserve">Is there a good understanding of the principles of the Mental Capacity Act 2005  across education, health and social care so that young people are supported to have a say in their planning and decision making? 
</t>
  </si>
  <si>
    <t>Young people are actively engaged in their annual reviews and their views are heard and acted upon. This is evidenced by the  discussion and subsequent recording of it at annual review meetings</t>
  </si>
  <si>
    <t>Do Post 16 providers work with employment support providers to ensure young people with SEND have high quality support for work placements and internships?</t>
  </si>
  <si>
    <t xml:space="preserve">All young people with SEND are following high quality Study Programmes which include work placements. There is a year on year increase in the number of supported internships and supported apprenticeships that lead to employment for young people with SEND. Employment providers are asked how they work with Post 16 providers 
</t>
  </si>
  <si>
    <t xml:space="preserve">Is a life long learning approach taken to ensure that young people are aware of,  and  can access, adult education once they leave formal education? </t>
  </si>
  <si>
    <t>Courses are subsidised to make them affordable and care is taken to address barriers that may prevent access to adult education in line with the Equality Act</t>
  </si>
  <si>
    <t xml:space="preserve">Are all young people supported to develop friendships and relationships, and is support in place to continue to maintain and develop these
as they leave education?
</t>
  </si>
  <si>
    <t xml:space="preserve">An audit of plans shows outcomes around friendships, with Study Programmes providing support to develop  skills needed to maintain friendships (for example, social media, linking with community opportunities)
</t>
  </si>
  <si>
    <t xml:space="preserve">Are all young people  able to participate in the community where they will live  when they leave education? For example, can they all participate fully in volunteering opportunities and local  social activities and is information available about such opportunities on the Local Offer?
</t>
  </si>
  <si>
    <t>Colleges are aware of local community opportunities that young people with SEND can use and actively promote these and support young people to access them.</t>
  </si>
  <si>
    <t xml:space="preserve">Is the planning for young people leaving residential education settings started early so that they are able to make a smooth transition back home or into their own place? </t>
  </si>
  <si>
    <t xml:space="preserve">There is a clear record of discussions at annual reviews from year 9 of the actions agreed to ensure planning is underway for the young person when they leave school or college including steps taken to address any  accommodation needs. </t>
  </si>
  <si>
    <t xml:space="preserve">Do all young people with SEND have an opportunity to explore different housing and support options as part of the curriculum and have a chance to think about these options before their annual PfA review?
</t>
  </si>
  <si>
    <t xml:space="preserve">Study Programmes cover independent living and housing options and individual plans have clear outcomes around independent living. Young people are supported to ensure they are on the housing register from age 16. Local Area housing strategy includes all vulnerable young people with future housing need.
</t>
  </si>
  <si>
    <t xml:space="preserve">Effective transition from school to college </t>
  </si>
  <si>
    <t>EHCP Post-16 Checklist    https://www.ndti.org.uk/resources/change-development-project/post-16-checklist</t>
  </si>
  <si>
    <t>Study Programme guidance   https://www.gov.uk/government/publications/16-to-19-study-programmes-guide-for-providers</t>
  </si>
  <si>
    <t>Inclusion web https://www.ndti.org.uk/search?keywords=inclusion+web</t>
  </si>
  <si>
    <t>Housing and Support fact sheets LDE</t>
  </si>
  <si>
    <t>My Own Place     https://www.ndti.org.uk/resources/my-own-housing</t>
  </si>
  <si>
    <t xml:space="preserve">Equality Act </t>
  </si>
  <si>
    <t xml:space="preserve">Do all children and young people with SEND  have a one page profile or similar to help the people who support them better understand their interests, preferences and needs? </t>
  </si>
  <si>
    <t>One page profiles are well used in the area and families and professionals understand their value so they are kept up to date</t>
  </si>
  <si>
    <t xml:space="preserve">Is person centred planning embedded in the area for both children and adults? </t>
  </si>
  <si>
    <t xml:space="preserve">Is  training in person centred planning for professionals made available to all who need it?  When was the last training and are sufficient numbers of people trained to ensure it is widely used? </t>
  </si>
  <si>
    <t xml:space="preserve">Are all young people who need advocacy able to get it ? </t>
  </si>
  <si>
    <t xml:space="preserve">The data on usage of children and young people's advocacy services indicates that those with a label of SEND are well represented. </t>
  </si>
  <si>
    <t xml:space="preserve">Are there opportunities in schools and colleges to have their views heard via school councils/student advisory groups? </t>
  </si>
  <si>
    <t xml:space="preserve">In all children and young people's forums, there is good representation by disadvantaged groups including those young people with SEND. </t>
  </si>
  <si>
    <t>Are children and young people routinely prepared for their annual review meetings so that they can have a say in planning for their futures?</t>
  </si>
  <si>
    <t xml:space="preserve">When asked, schools and colleges can demonstrate the amount and quality of the preparation that has happened prior to the reviews of a randomly selected group of students. </t>
  </si>
  <si>
    <t xml:space="preserve">Are all children and young people are invited to their annual review meeting as a matter of course and if they do not want to attend, they contribute in a way that is meaningful to them and their parents? </t>
  </si>
  <si>
    <t xml:space="preserve">Data are collected on attendance at review meetings and feedback is sought about the impact of a child's attendance and what could be improved </t>
  </si>
  <si>
    <t xml:space="preserve">Are there clear attempts to help children make choices on a day to day basis even if they have profound impairments? </t>
  </si>
  <si>
    <t xml:space="preserve">There is evidence that schools and colleges have choice and understanding the consequences of different choices built into the curriculum </t>
  </si>
  <si>
    <t xml:space="preserve">is information on the Mental Capacity Act available in appropriate formats for children and young people from year 9? </t>
  </si>
  <si>
    <t xml:space="preserve">There is evidence of  good quality  information being given to children and young people prior to their 16th birthday. </t>
  </si>
  <si>
    <t>One Page profile    https://www.ndti.org.uk/resources/publication/one-page-profile</t>
  </si>
  <si>
    <t>Suite of person centred planning tools free to download     https://www.ndti.org.uk/resources/preparing-for-adulthood-all-tools-resources/pfa-person-centred-planning-tools</t>
  </si>
  <si>
    <t>Hear Us Out</t>
  </si>
  <si>
    <t>Children's Participation in Decision Making</t>
  </si>
  <si>
    <t xml:space="preserve">Guide to communication </t>
  </si>
  <si>
    <t>Easy Read Mental Capacity Act, Care England</t>
  </si>
  <si>
    <t>Easy Read Mental Capacity Act, Dartington</t>
  </si>
  <si>
    <t>Are all families aware of the key professionals working with their son/daughter in education, health and social care so that they would  feel able to discuss plans for  their child’s future at any time?</t>
  </si>
  <si>
    <t xml:space="preserve">When asked a high percentage of parents can name the professionals involved in their child's life </t>
  </si>
  <si>
    <t xml:space="preserve">Is there a sense of trust and mutual understanding between parent carers and professionals ? </t>
  </si>
  <si>
    <t>Professionals show genuine empathy and understanding of what it is like to have a child with additional needs and parent carers are aware of what professionals roles are. This is evidenced by the respectful way in which they interact in meetings.</t>
  </si>
  <si>
    <t>Are families  encouraged by all professionals in education, health and care  secotors to think seriously  about the future from year 9 at the latest and to talk to their son/daughter about what he/she wants to do as an adult?</t>
  </si>
  <si>
    <t>There is evidence of discussions about preparing for adulthood in annual review paperwork</t>
  </si>
  <si>
    <t>Is the Local Offer  regularly promoted to families so they can find out about services and supports available for young people preparing for adulthood in the  local area?</t>
  </si>
  <si>
    <t>Professionals routinely use  the local offer link in their correspondence with families. Use of the local offer is monitored month by month and the number of visits  is high and consistently so or steadily increasing. Feedback from families about the local offer is positive</t>
  </si>
  <si>
    <t>Are parent carers  encouraged to network with other parents of children with SEND to share expediences and develop an understanding of the local landscape including being  made aware of the parent carer forum both through the local offer and through encounters with professionals?</t>
  </si>
  <si>
    <t>There are thriving parent carer groups and online forums in the local area. Membership of the parent carer forum is high and there is good representation from all minority groups.</t>
  </si>
  <si>
    <t>Are active steps taken to discuss with parent carers whether a child’s needs assessment under the Care Act 2014 should be requested from Adult’s social care in a timely manner?</t>
  </si>
  <si>
    <t xml:space="preserve">There is clear evidence of transitions assessments being taken for all children who may need adult social care in good time for appropriate planning to  take place </t>
  </si>
  <si>
    <t>Are parent carers  given information at the year 9 review if not before, about the Mental Capacity Act so that they understand the decision making rights of young people from age 16 in relation to planning for their lives?</t>
  </si>
  <si>
    <t>Information on the Mental Capacity Act 2005 is available to give to families at or before the year 9 review and professionals are using this routinely.</t>
  </si>
  <si>
    <t xml:space="preserve"> Are families supported to understand what needs to be done to support their son/daughter to be as involved and informed as possible in the decision making process?</t>
  </si>
  <si>
    <t xml:space="preserve">Do schools work with parents to ensure that they know how decision making is being promoted  with their child and are families encouraged to actively engage in choice making activities with their son or daughter </t>
  </si>
  <si>
    <t>Are parent carer forum representatives involved in strategic planning withing education, health and care sectors?</t>
  </si>
  <si>
    <t>Is there a wide range of parents involved in committeees and working groups within the local area? This involvement is not just by a handful of people</t>
  </si>
  <si>
    <t xml:space="preserve">Are professionals aware of the principles of co-production and able to apply them to their practice? </t>
  </si>
  <si>
    <t xml:space="preserve">When consulted, most parent carers say that they feel able to influence local policy and practice. Meetings are arranged in a way that is parent carer friendly. </t>
  </si>
  <si>
    <t>Charter Principles</t>
  </si>
  <si>
    <t xml:space="preserve">Designated Medical Officer Resources </t>
  </si>
  <si>
    <t>https://www.ndti.org.uk/resources/change-development-project/lets-be-clear</t>
  </si>
  <si>
    <t>https://www.ndti.org.uk/resources/change-development-project/employment-pathways-toolkit-self-assessment-tool-for-local-authorities</t>
  </si>
  <si>
    <t>VOICES: making co-production your reality</t>
  </si>
  <si>
    <t>https://genuinepartnerships.co.uk/</t>
  </si>
  <si>
    <t>DfE Outcomes Across the Ages Toolkit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</si>
</sst>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Verdana"/>
      <family val="2"/>
    </font>
    <font>
      <sz val="11"/>
      <color theme="0" tint="-4.9989318521683403E-2"/>
      <name val="Calibri"/>
      <family val="2"/>
      <scheme val="minor"/>
    </font>
    <font>
      <u/>
      <sz val="11"/>
      <color theme="10"/>
      <name val="Calibri"/>
      <family val="2"/>
      <scheme val="minor"/>
    </font>
    <font>
      <sz val="11"/>
      <name val="Calibri"/>
      <family val="2"/>
      <scheme val="minor"/>
    </font>
    <font>
      <b/>
      <sz val="28"/>
      <color theme="1"/>
      <name val="Calibri"/>
      <family val="2"/>
      <scheme val="minor"/>
    </font>
    <font>
      <sz val="16"/>
      <name val="Calibri"/>
      <family val="2"/>
      <scheme val="minor"/>
    </font>
    <font>
      <b/>
      <sz val="28"/>
      <color theme="0" tint="-4.9989318521683403E-2"/>
      <name val="Calibri"/>
      <family val="2"/>
      <scheme val="minor"/>
    </font>
    <font>
      <b/>
      <sz val="14"/>
      <color theme="1"/>
      <name val="Calibri"/>
      <family val="2"/>
      <scheme val="minor"/>
    </font>
    <font>
      <b/>
      <sz val="18"/>
      <color theme="0" tint="-4.9989318521683403E-2"/>
      <name val="Calibri"/>
      <family val="2"/>
      <scheme val="minor"/>
    </font>
    <font>
      <sz val="11"/>
      <color theme="0"/>
      <name val="Calibri"/>
      <family val="2"/>
      <scheme val="minor"/>
    </font>
    <font>
      <sz val="8"/>
      <name val="Calibri"/>
      <family val="2"/>
      <scheme val="minor"/>
    </font>
    <font>
      <b/>
      <sz val="12"/>
      <color theme="0" tint="-4.9989318521683403E-2"/>
      <name val="Calibri"/>
      <family val="2"/>
      <scheme val="minor"/>
    </font>
    <font>
      <sz val="12"/>
      <color theme="1"/>
      <name val="Calibri"/>
      <family val="2"/>
      <scheme val="minor"/>
    </font>
    <font>
      <b/>
      <sz val="12"/>
      <color theme="1"/>
      <name val="Calibri"/>
      <family val="2"/>
      <scheme val="minor"/>
    </font>
    <font>
      <b/>
      <sz val="16"/>
      <color theme="0" tint="-4.9989318521683403E-2"/>
      <name val="Calibri"/>
      <family val="2"/>
      <scheme val="minor"/>
    </font>
  </fonts>
  <fills count="2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000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rgb="FFFFFF00"/>
        <bgColor indexed="64"/>
      </patternFill>
    </fill>
    <fill>
      <patternFill patternType="solid">
        <fgColor rgb="FF902E7E"/>
        <bgColor indexed="64"/>
      </patternFill>
    </fill>
    <fill>
      <patternFill patternType="solid">
        <fgColor rgb="FF006E73"/>
        <bgColor indexed="64"/>
      </patternFill>
    </fill>
    <fill>
      <patternFill patternType="solid">
        <fgColor rgb="FFACDCE8"/>
        <bgColor indexed="64"/>
      </patternFill>
    </fill>
    <fill>
      <patternFill patternType="solid">
        <fgColor rgb="FF787574"/>
        <bgColor indexed="64"/>
      </patternFill>
    </fill>
    <fill>
      <patternFill patternType="solid">
        <fgColor rgb="FF492953"/>
        <bgColor indexed="64"/>
      </patternFill>
    </fill>
    <fill>
      <patternFill patternType="solid">
        <fgColor rgb="FF9CAB69"/>
        <bgColor indexed="64"/>
      </patternFill>
    </fill>
    <fill>
      <patternFill patternType="solid">
        <fgColor rgb="FF257183"/>
        <bgColor indexed="64"/>
      </patternFill>
    </fill>
    <fill>
      <patternFill patternType="solid">
        <fgColor rgb="FFE3A7D8"/>
        <bgColor indexed="64"/>
      </patternFill>
    </fill>
    <fill>
      <patternFill patternType="solid">
        <fgColor rgb="FF4EB6CE"/>
        <bgColor indexed="64"/>
      </patternFill>
    </fill>
    <fill>
      <patternFill patternType="solid">
        <fgColor rgb="FF1B525F"/>
        <bgColor indexed="64"/>
      </patternFill>
    </fill>
    <fill>
      <patternFill patternType="solid">
        <fgColor theme="2"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04">
    <xf numFmtId="0" fontId="0" fillId="0" borderId="0" xfId="0"/>
    <xf numFmtId="0" fontId="0" fillId="0" borderId="0" xfId="0" applyAlignment="1">
      <alignment horizontal="center"/>
    </xf>
    <xf numFmtId="0" fontId="0" fillId="2" borderId="0" xfId="0" applyFill="1"/>
    <xf numFmtId="0" fontId="0" fillId="0" borderId="0" xfId="0" applyAlignment="1">
      <alignment horizontal="center" vertical="center"/>
    </xf>
    <xf numFmtId="0" fontId="0" fillId="0" borderId="0" xfId="0" applyAlignment="1">
      <alignment horizontal="center" vertical="center" wrapText="1"/>
    </xf>
    <xf numFmtId="9" fontId="0" fillId="0" borderId="0" xfId="0" applyNumberFormat="1" applyAlignment="1">
      <alignment horizontal="center"/>
    </xf>
    <xf numFmtId="9" fontId="0" fillId="0" borderId="0" xfId="1" applyFont="1" applyBorder="1" applyAlignment="1">
      <alignment horizontal="center" vertical="center"/>
    </xf>
    <xf numFmtId="0" fontId="0" fillId="3" borderId="0" xfId="0" applyFill="1"/>
    <xf numFmtId="0" fontId="7" fillId="2" borderId="0" xfId="0" applyFont="1" applyFill="1" applyAlignment="1">
      <alignment vertical="top"/>
    </xf>
    <xf numFmtId="0" fontId="0" fillId="2" borderId="0" xfId="0" applyFill="1" applyAlignment="1">
      <alignment horizontal="center" vertical="center"/>
    </xf>
    <xf numFmtId="0" fontId="13" fillId="5" borderId="0" xfId="0" applyFont="1" applyFill="1" applyAlignment="1">
      <alignment horizontal="center" vertical="center" wrapText="1"/>
    </xf>
    <xf numFmtId="0" fontId="13" fillId="6" borderId="0" xfId="0" applyFont="1" applyFill="1" applyAlignment="1">
      <alignment horizontal="center" vertical="center" wrapText="1"/>
    </xf>
    <xf numFmtId="0" fontId="13" fillId="7" borderId="0" xfId="0" applyFont="1" applyFill="1" applyAlignment="1">
      <alignment horizontal="center" vertical="center" wrapText="1"/>
    </xf>
    <xf numFmtId="9" fontId="0" fillId="0" borderId="0" xfId="1" applyFont="1" applyFill="1" applyBorder="1" applyAlignment="1">
      <alignment horizontal="center" vertical="center"/>
    </xf>
    <xf numFmtId="0" fontId="0" fillId="2" borderId="0" xfId="0" applyFill="1" applyAlignment="1">
      <alignment horizontal="left" vertical="top" wrapText="1" indent="1"/>
    </xf>
    <xf numFmtId="0" fontId="0" fillId="2" borderId="0" xfId="0" applyFill="1" applyAlignment="1">
      <alignment horizontal="center" vertical="center" wrapText="1"/>
    </xf>
    <xf numFmtId="0" fontId="0" fillId="2" borderId="0" xfId="0" applyFill="1" applyAlignment="1">
      <alignment vertical="top" wrapText="1"/>
    </xf>
    <xf numFmtId="0" fontId="0" fillId="2" borderId="0" xfId="0" applyFill="1" applyAlignment="1">
      <alignment horizontal="left" vertical="top" wrapText="1"/>
    </xf>
    <xf numFmtId="0" fontId="2" fillId="2" borderId="0" xfId="0" applyFont="1" applyFill="1" applyAlignment="1">
      <alignment horizontal="left" vertical="top" wrapText="1"/>
    </xf>
    <xf numFmtId="0" fontId="0" fillId="3" borderId="0" xfId="0" applyFill="1" applyAlignment="1">
      <alignment horizontal="left" vertical="center"/>
    </xf>
    <xf numFmtId="0" fontId="0" fillId="2" borderId="0" xfId="0" applyFill="1" applyAlignment="1">
      <alignment horizontal="left" vertical="center"/>
    </xf>
    <xf numFmtId="0" fontId="11" fillId="2" borderId="0" xfId="0" applyFont="1" applyFill="1" applyAlignment="1">
      <alignment horizontal="left" vertical="center"/>
    </xf>
    <xf numFmtId="0" fontId="7" fillId="2" borderId="0" xfId="0" applyFont="1" applyFill="1" applyAlignment="1">
      <alignment horizontal="left" vertical="center"/>
    </xf>
    <xf numFmtId="0" fontId="0" fillId="0" borderId="0" xfId="0" applyAlignment="1">
      <alignment horizontal="left" vertical="center"/>
    </xf>
    <xf numFmtId="0" fontId="0" fillId="2" borderId="0" xfId="0" applyFill="1" applyAlignment="1">
      <alignment horizontal="left"/>
    </xf>
    <xf numFmtId="0" fontId="0" fillId="2" borderId="0" xfId="0" applyFill="1" applyAlignment="1">
      <alignment horizontal="left" vertical="center" wrapText="1"/>
    </xf>
    <xf numFmtId="0" fontId="0" fillId="0" borderId="0" xfId="0" applyAlignment="1">
      <alignment horizontal="left"/>
    </xf>
    <xf numFmtId="0" fontId="11" fillId="2" borderId="0" xfId="0" applyFont="1" applyFill="1" applyAlignment="1">
      <alignment horizontal="left"/>
    </xf>
    <xf numFmtId="0" fontId="0" fillId="3" borderId="0" xfId="0" applyFill="1" applyAlignment="1">
      <alignment horizontal="left"/>
    </xf>
    <xf numFmtId="0" fontId="7" fillId="2" borderId="0" xfId="0" applyFont="1" applyFill="1" applyAlignment="1">
      <alignment horizontal="left" vertical="top"/>
    </xf>
    <xf numFmtId="0" fontId="7" fillId="2" borderId="0" xfId="2" applyNumberFormat="1" applyFont="1" applyFill="1" applyBorder="1" applyAlignment="1">
      <alignment horizontal="left" vertical="top"/>
    </xf>
    <xf numFmtId="0" fontId="6" fillId="2" borderId="0" xfId="2" applyFill="1" applyBorder="1" applyAlignment="1">
      <alignment horizontal="left" vertical="center"/>
    </xf>
    <xf numFmtId="0" fontId="7" fillId="2" borderId="0" xfId="2" applyNumberFormat="1"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9" fontId="0" fillId="0" borderId="4" xfId="1" applyFont="1" applyBorder="1" applyAlignment="1">
      <alignment horizontal="center" vertical="center"/>
    </xf>
    <xf numFmtId="9" fontId="0" fillId="0" borderId="5" xfId="1" applyFont="1" applyBorder="1" applyAlignment="1">
      <alignment horizontal="center" vertical="center"/>
    </xf>
    <xf numFmtId="9" fontId="0" fillId="0" borderId="6" xfId="1" applyFont="1" applyBorder="1" applyAlignment="1">
      <alignment horizontal="center" vertical="center"/>
    </xf>
    <xf numFmtId="9" fontId="0" fillId="0" borderId="2" xfId="0" applyNumberFormat="1" applyBorder="1" applyAlignment="1">
      <alignment horizontal="center"/>
    </xf>
    <xf numFmtId="9" fontId="0" fillId="0" borderId="3" xfId="0" applyNumberFormat="1" applyBorder="1" applyAlignment="1">
      <alignment horizontal="center"/>
    </xf>
    <xf numFmtId="0" fontId="0" fillId="0" borderId="1" xfId="0" applyBorder="1" applyAlignment="1">
      <alignment horizontal="center" vertical="center"/>
    </xf>
    <xf numFmtId="9" fontId="0" fillId="0" borderId="1" xfId="1" applyFont="1" applyBorder="1" applyAlignment="1">
      <alignment horizontal="center" vertical="center"/>
    </xf>
    <xf numFmtId="0" fontId="0" fillId="0" borderId="1" xfId="0" applyBorder="1" applyAlignment="1">
      <alignment horizontal="center"/>
    </xf>
    <xf numFmtId="9" fontId="0" fillId="2" borderId="1" xfId="1" applyFont="1" applyFill="1" applyBorder="1" applyAlignment="1">
      <alignment horizontal="center" vertical="center"/>
    </xf>
    <xf numFmtId="9" fontId="0" fillId="0" borderId="1" xfId="0" applyNumberFormat="1" applyBorder="1" applyAlignment="1">
      <alignment horizontal="center"/>
    </xf>
    <xf numFmtId="0" fontId="0" fillId="8" borderId="0" xfId="0" applyFill="1"/>
    <xf numFmtId="0" fontId="0" fillId="8" borderId="0" xfId="0" applyFill="1" applyAlignment="1">
      <alignment horizontal="center" vertical="center"/>
    </xf>
    <xf numFmtId="0" fontId="0" fillId="8" borderId="0" xfId="0" applyFill="1" applyAlignment="1">
      <alignment horizontal="center"/>
    </xf>
    <xf numFmtId="0" fontId="0" fillId="3" borderId="1" xfId="0" applyFill="1" applyBorder="1" applyAlignment="1">
      <alignment horizontal="left" vertical="center" wrapText="1" indent="1"/>
    </xf>
    <xf numFmtId="0" fontId="0" fillId="3" borderId="1" xfId="0" applyFill="1" applyBorder="1" applyAlignment="1">
      <alignment horizontal="center" vertical="center" wrapText="1"/>
    </xf>
    <xf numFmtId="0" fontId="0" fillId="4" borderId="1" xfId="0" applyFill="1" applyBorder="1" applyAlignment="1">
      <alignment horizontal="left" vertical="top" wrapText="1"/>
    </xf>
    <xf numFmtId="0" fontId="2" fillId="4" borderId="1" xfId="0" applyFont="1" applyFill="1" applyBorder="1" applyAlignment="1">
      <alignment horizontal="left" vertical="top" wrapText="1"/>
    </xf>
    <xf numFmtId="0" fontId="2" fillId="0" borderId="0" xfId="0" applyFont="1"/>
    <xf numFmtId="0" fontId="0" fillId="2" borderId="0" xfId="0" applyFill="1" applyAlignment="1">
      <alignment wrapText="1"/>
    </xf>
    <xf numFmtId="0" fontId="3" fillId="2" borderId="0" xfId="0" applyFont="1" applyFill="1" applyAlignment="1">
      <alignment horizontal="center" vertical="center" wrapText="1"/>
    </xf>
    <xf numFmtId="0" fontId="0" fillId="2" borderId="0" xfId="0" applyFill="1" applyAlignment="1">
      <alignment textRotation="135"/>
    </xf>
    <xf numFmtId="0" fontId="18" fillId="15" borderId="0" xfId="0" applyFont="1" applyFill="1" applyAlignment="1">
      <alignment horizontal="center" vertical="center"/>
    </xf>
    <xf numFmtId="0" fontId="11" fillId="2" borderId="0" xfId="0" applyFont="1" applyFill="1" applyAlignment="1">
      <alignment horizontal="left"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0" fillId="2" borderId="0" xfId="0" applyFill="1" applyAlignment="1">
      <alignment vertical="center" wrapText="1"/>
    </xf>
    <xf numFmtId="0" fontId="4" fillId="2" borderId="0" xfId="0" applyFont="1" applyFill="1" applyAlignment="1">
      <alignment vertical="center" wrapText="1"/>
    </xf>
    <xf numFmtId="0" fontId="15" fillId="19" borderId="7" xfId="0" applyFont="1" applyFill="1" applyBorder="1" applyAlignment="1">
      <alignment vertical="center"/>
    </xf>
    <xf numFmtId="0" fontId="15" fillId="19" borderId="8" xfId="0" applyFont="1" applyFill="1" applyBorder="1" applyAlignment="1">
      <alignment vertical="center"/>
    </xf>
    <xf numFmtId="0" fontId="15" fillId="2" borderId="0" xfId="0" applyFont="1" applyFill="1" applyAlignment="1">
      <alignment horizontal="left" vertical="center"/>
    </xf>
    <xf numFmtId="0" fontId="12" fillId="10" borderId="0" xfId="0" applyFont="1" applyFill="1" applyAlignment="1">
      <alignment horizontal="left" vertical="center" indent="1"/>
    </xf>
    <xf numFmtId="0" fontId="0" fillId="10" borderId="0" xfId="0" applyFill="1"/>
    <xf numFmtId="0" fontId="5" fillId="2" borderId="0" xfId="0" applyFont="1" applyFill="1"/>
    <xf numFmtId="0" fontId="9" fillId="2" borderId="0" xfId="0" applyFont="1" applyFill="1"/>
    <xf numFmtId="9" fontId="8" fillId="2" borderId="0" xfId="0" applyNumberFormat="1" applyFont="1" applyFill="1" applyAlignment="1">
      <alignment horizontal="center"/>
    </xf>
    <xf numFmtId="9" fontId="3" fillId="2" borderId="0" xfId="0" applyNumberFormat="1" applyFont="1" applyFill="1"/>
    <xf numFmtId="9" fontId="8" fillId="2" borderId="0" xfId="0" applyNumberFormat="1" applyFont="1" applyFill="1" applyAlignment="1">
      <alignment horizontal="right"/>
    </xf>
    <xf numFmtId="0" fontId="0" fillId="2" borderId="0" xfId="0" applyFill="1" applyProtection="1">
      <protection locked="0"/>
    </xf>
    <xf numFmtId="0" fontId="0" fillId="0" borderId="0" xfId="0" applyProtection="1">
      <protection locked="0"/>
    </xf>
    <xf numFmtId="0" fontId="0" fillId="2" borderId="1" xfId="0" applyFill="1" applyBorder="1" applyAlignment="1" applyProtection="1">
      <alignment horizontal="left" vertical="top" wrapText="1" indent="1"/>
      <protection locked="0"/>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vertical="top" wrapText="1"/>
      <protection locked="0"/>
    </xf>
    <xf numFmtId="0" fontId="0" fillId="3" borderId="0" xfId="0" applyFill="1" applyAlignment="1" applyProtection="1">
      <alignment horizontal="left"/>
      <protection locked="0"/>
    </xf>
    <xf numFmtId="0" fontId="0" fillId="2" borderId="0" xfId="0" applyFill="1" applyAlignment="1" applyProtection="1">
      <alignment horizontal="left"/>
      <protection locked="0"/>
    </xf>
    <xf numFmtId="0" fontId="0" fillId="0" borderId="0" xfId="0" applyAlignment="1" applyProtection="1">
      <alignment horizontal="left"/>
      <protection locked="0"/>
    </xf>
    <xf numFmtId="0" fontId="0" fillId="3" borderId="0" xfId="0" applyFill="1" applyAlignment="1" applyProtection="1">
      <alignment horizontal="left" vertical="center"/>
      <protection locked="0"/>
    </xf>
    <xf numFmtId="0" fontId="0" fillId="2" borderId="0" xfId="0" applyFill="1" applyAlignment="1" applyProtection="1">
      <alignment horizontal="left" vertical="center"/>
      <protection locked="0"/>
    </xf>
    <xf numFmtId="0" fontId="0" fillId="0" borderId="0" xfId="0" applyAlignment="1" applyProtection="1">
      <alignment horizontal="left" vertical="center"/>
      <protection locked="0"/>
    </xf>
    <xf numFmtId="0" fontId="0" fillId="3" borderId="0" xfId="0" applyFill="1" applyProtection="1">
      <protection locked="0"/>
    </xf>
    <xf numFmtId="0" fontId="6" fillId="2" borderId="0" xfId="2" applyNumberFormat="1" applyFill="1" applyBorder="1" applyAlignment="1" applyProtection="1">
      <alignment horizontal="left" vertical="center" wrapText="1"/>
      <protection locked="0"/>
    </xf>
    <xf numFmtId="0" fontId="10" fillId="10" borderId="0" xfId="0" applyFont="1" applyFill="1" applyAlignment="1">
      <alignment horizontal="center" vertical="center" wrapText="1"/>
    </xf>
    <xf numFmtId="0" fontId="16" fillId="2" borderId="1" xfId="0" applyFont="1" applyFill="1" applyBorder="1" applyAlignment="1" applyProtection="1">
      <alignment horizontal="left" vertical="center" indent="1"/>
      <protection locked="0"/>
    </xf>
    <xf numFmtId="0" fontId="15" fillId="19" borderId="7" xfId="0" applyFont="1" applyFill="1" applyBorder="1" applyAlignment="1">
      <alignment horizontal="left" vertical="center"/>
    </xf>
    <xf numFmtId="0" fontId="15" fillId="19" borderId="8" xfId="0" applyFont="1" applyFill="1" applyBorder="1" applyAlignment="1">
      <alignment horizontal="left" vertical="center"/>
    </xf>
    <xf numFmtId="0" fontId="6" fillId="2" borderId="0" xfId="2" applyNumberFormat="1" applyFill="1" applyBorder="1" applyAlignment="1" applyProtection="1">
      <alignment horizontal="left" vertical="center" wrapText="1"/>
      <protection locked="0"/>
    </xf>
    <xf numFmtId="0" fontId="10" fillId="9" borderId="0" xfId="0" applyFont="1" applyFill="1" applyAlignment="1">
      <alignment horizontal="center" vertical="center"/>
    </xf>
    <xf numFmtId="0" fontId="10" fillId="11" borderId="0" xfId="0" applyFont="1" applyFill="1" applyAlignment="1">
      <alignment horizontal="center" vertical="center"/>
    </xf>
    <xf numFmtId="0" fontId="6" fillId="2" borderId="0" xfId="2" applyFill="1" applyBorder="1" applyAlignment="1" applyProtection="1">
      <alignment horizontal="left" vertical="center"/>
      <protection locked="0"/>
    </xf>
    <xf numFmtId="0" fontId="6" fillId="2" borderId="0" xfId="2" applyNumberFormat="1" applyFill="1" applyBorder="1" applyAlignment="1" applyProtection="1">
      <alignment horizontal="left" vertical="center"/>
      <protection locked="0"/>
    </xf>
    <xf numFmtId="0" fontId="6" fillId="2" borderId="0" xfId="2" applyFill="1" applyAlignment="1" applyProtection="1">
      <alignment horizontal="left" vertical="center" wrapText="1"/>
      <protection locked="0"/>
    </xf>
    <xf numFmtId="0" fontId="10" fillId="12" borderId="0" xfId="0" applyFont="1" applyFill="1" applyAlignment="1">
      <alignment horizontal="center" vertical="center"/>
    </xf>
    <xf numFmtId="0" fontId="6" fillId="2" borderId="0" xfId="2" applyFill="1" applyAlignment="1" applyProtection="1">
      <alignment horizontal="left" vertical="center"/>
      <protection locked="0"/>
    </xf>
    <xf numFmtId="0" fontId="10" fillId="14" borderId="0" xfId="0" applyFont="1" applyFill="1" applyAlignment="1">
      <alignment horizontal="center" vertical="center"/>
    </xf>
    <xf numFmtId="0" fontId="6" fillId="2" borderId="0" xfId="2" applyFill="1" applyBorder="1" applyAlignment="1" applyProtection="1">
      <alignment horizontal="left" vertical="center" wrapText="1"/>
      <protection locked="0"/>
    </xf>
    <xf numFmtId="0" fontId="10" fillId="13" borderId="0" xfId="0" applyFont="1" applyFill="1" applyAlignment="1">
      <alignment horizontal="center" vertical="center"/>
    </xf>
    <xf numFmtId="0" fontId="10" fillId="16" borderId="0" xfId="0" applyFont="1" applyFill="1" applyAlignment="1">
      <alignment horizontal="center" vertical="center"/>
    </xf>
    <xf numFmtId="0" fontId="10" fillId="17" borderId="0" xfId="0" applyFont="1" applyFill="1" applyAlignment="1">
      <alignment horizontal="center" vertical="center"/>
    </xf>
    <xf numFmtId="0" fontId="10" fillId="18" borderId="0" xfId="0" applyFont="1" applyFill="1" applyAlignment="1">
      <alignment horizontal="center" vertical="center"/>
    </xf>
  </cellXfs>
  <cellStyles count="3">
    <cellStyle name="Hyperlink" xfId="2" builtinId="8"/>
    <cellStyle name="Normal" xfId="0" builtinId="0"/>
    <cellStyle name="Percent" xfId="1" builtinId="5"/>
  </cellStyles>
  <dxfs count="37">
    <dxf>
      <font>
        <color theme="0" tint="-4.9989318521683403E-2"/>
      </font>
      <fill>
        <patternFill>
          <bgColor theme="9" tint="-0.24994659260841701"/>
        </patternFill>
      </fill>
    </dxf>
    <dxf>
      <font>
        <color theme="0" tint="-4.9989318521683403E-2"/>
      </font>
      <fill>
        <patternFill>
          <bgColor theme="5" tint="-0.24994659260841701"/>
        </patternFill>
      </fill>
    </dxf>
    <dxf>
      <font>
        <color theme="0" tint="-4.9989318521683403E-2"/>
      </font>
      <fill>
        <patternFill>
          <bgColor rgb="FFCC0000"/>
        </patternFill>
      </fill>
    </dxf>
    <dxf>
      <font>
        <color theme="0" tint="-4.9989318521683403E-2"/>
      </font>
      <fill>
        <patternFill>
          <bgColor theme="9" tint="-0.24994659260841701"/>
        </patternFill>
      </fill>
    </dxf>
    <dxf>
      <font>
        <color theme="0" tint="-4.9989318521683403E-2"/>
      </font>
      <fill>
        <patternFill>
          <bgColor theme="5" tint="-0.24994659260841701"/>
        </patternFill>
      </fill>
    </dxf>
    <dxf>
      <font>
        <color theme="0" tint="-4.9989318521683403E-2"/>
      </font>
      <fill>
        <patternFill>
          <bgColor rgb="FFCC0000"/>
        </patternFill>
      </fill>
    </dxf>
    <dxf>
      <font>
        <color theme="0" tint="-4.9989318521683403E-2"/>
      </font>
      <fill>
        <patternFill>
          <bgColor theme="9" tint="-0.24994659260841701"/>
        </patternFill>
      </fill>
    </dxf>
    <dxf>
      <font>
        <color theme="0" tint="-4.9989318521683403E-2"/>
      </font>
      <fill>
        <patternFill>
          <bgColor theme="5" tint="-0.24994659260841701"/>
        </patternFill>
      </fill>
    </dxf>
    <dxf>
      <font>
        <color theme="0" tint="-4.9989318521683403E-2"/>
      </font>
      <fill>
        <patternFill>
          <bgColor rgb="FFCC0000"/>
        </patternFill>
      </fill>
    </dxf>
    <dxf>
      <font>
        <color theme="0" tint="-4.9989318521683403E-2"/>
      </font>
      <fill>
        <patternFill>
          <bgColor theme="9" tint="-0.24994659260841701"/>
        </patternFill>
      </fill>
    </dxf>
    <dxf>
      <font>
        <color theme="0" tint="-4.9989318521683403E-2"/>
      </font>
      <fill>
        <patternFill>
          <bgColor theme="5" tint="-0.24994659260841701"/>
        </patternFill>
      </fill>
    </dxf>
    <dxf>
      <font>
        <color theme="0" tint="-4.9989318521683403E-2"/>
      </font>
      <fill>
        <patternFill>
          <bgColor rgb="FFCC0000"/>
        </patternFill>
      </fill>
    </dxf>
    <dxf>
      <font>
        <color theme="0" tint="-4.9989318521683403E-2"/>
      </font>
      <fill>
        <patternFill>
          <bgColor theme="9" tint="-0.24994659260841701"/>
        </patternFill>
      </fill>
    </dxf>
    <dxf>
      <font>
        <color theme="0" tint="-4.9989318521683403E-2"/>
      </font>
      <fill>
        <patternFill>
          <bgColor theme="5" tint="-0.24994659260841701"/>
        </patternFill>
      </fill>
    </dxf>
    <dxf>
      <font>
        <color theme="0" tint="-4.9989318521683403E-2"/>
      </font>
      <fill>
        <patternFill>
          <bgColor rgb="FFCC0000"/>
        </patternFill>
      </fill>
    </dxf>
    <dxf>
      <font>
        <color theme="0" tint="-4.9989318521683403E-2"/>
      </font>
      <fill>
        <patternFill>
          <bgColor theme="9" tint="-0.24994659260841701"/>
        </patternFill>
      </fill>
    </dxf>
    <dxf>
      <font>
        <color theme="0" tint="-4.9989318521683403E-2"/>
      </font>
      <fill>
        <patternFill>
          <bgColor theme="5" tint="-0.24994659260841701"/>
        </patternFill>
      </fill>
    </dxf>
    <dxf>
      <font>
        <color theme="0" tint="-4.9989318521683403E-2"/>
      </font>
      <fill>
        <patternFill>
          <bgColor rgb="FFCC0000"/>
        </patternFill>
      </fill>
    </dxf>
    <dxf>
      <font>
        <color theme="0" tint="-4.9989318521683403E-2"/>
      </font>
      <fill>
        <patternFill>
          <bgColor theme="9" tint="-0.24994659260841701"/>
        </patternFill>
      </fill>
    </dxf>
    <dxf>
      <font>
        <color theme="0" tint="-4.9989318521683403E-2"/>
      </font>
      <fill>
        <patternFill>
          <bgColor theme="5" tint="-0.24994659260841701"/>
        </patternFill>
      </fill>
    </dxf>
    <dxf>
      <font>
        <color theme="0" tint="-4.9989318521683403E-2"/>
      </font>
      <fill>
        <patternFill>
          <bgColor rgb="FFCC0000"/>
        </patternFill>
      </fill>
    </dxf>
    <dxf>
      <font>
        <color theme="0" tint="-4.9989318521683403E-2"/>
      </font>
      <fill>
        <patternFill>
          <bgColor theme="9" tint="-0.24994659260841701"/>
        </patternFill>
      </fill>
    </dxf>
    <dxf>
      <font>
        <color theme="0" tint="-4.9989318521683403E-2"/>
      </font>
      <fill>
        <patternFill>
          <bgColor theme="5" tint="-0.24994659260841701"/>
        </patternFill>
      </fill>
    </dxf>
    <dxf>
      <font>
        <color theme="0" tint="-4.9989318521683403E-2"/>
      </font>
      <fill>
        <patternFill>
          <bgColor rgb="FFCC0000"/>
        </patternFill>
      </fill>
    </dxf>
    <dxf>
      <font>
        <color theme="0" tint="-4.9989318521683403E-2"/>
      </font>
      <fill>
        <patternFill>
          <bgColor theme="9" tint="-0.24994659260841701"/>
        </patternFill>
      </fill>
    </dxf>
    <dxf>
      <font>
        <color theme="0" tint="-4.9989318521683403E-2"/>
      </font>
      <fill>
        <patternFill>
          <bgColor theme="5" tint="-0.24994659260841701"/>
        </patternFill>
      </fill>
    </dxf>
    <dxf>
      <font>
        <color theme="0" tint="-4.9989318521683403E-2"/>
      </font>
      <fill>
        <patternFill>
          <bgColor rgb="FFCC0000"/>
        </patternFill>
      </fill>
    </dxf>
    <dxf>
      <font>
        <color theme="0" tint="-4.9989318521683403E-2"/>
      </font>
      <fill>
        <patternFill>
          <bgColor theme="9" tint="-0.24994659260841701"/>
        </patternFill>
      </fill>
    </dxf>
    <dxf>
      <font>
        <color theme="0" tint="-4.9989318521683403E-2"/>
      </font>
      <fill>
        <patternFill>
          <bgColor theme="5" tint="-0.24994659260841701"/>
        </patternFill>
      </fill>
    </dxf>
    <dxf>
      <font>
        <color theme="0" tint="-4.9989318521683403E-2"/>
      </font>
      <fill>
        <patternFill>
          <bgColor rgb="FFCC0000"/>
        </patternFill>
      </fill>
    </dxf>
    <dxf>
      <font>
        <color theme="0" tint="-4.9989318521683403E-2"/>
      </font>
      <fill>
        <patternFill>
          <bgColor theme="9" tint="-0.24994659260841701"/>
        </patternFill>
      </fill>
    </dxf>
    <dxf>
      <font>
        <color theme="0" tint="-4.9989318521683403E-2"/>
      </font>
      <fill>
        <patternFill>
          <bgColor theme="5" tint="-0.24994659260841701"/>
        </patternFill>
      </fill>
    </dxf>
    <dxf>
      <font>
        <color theme="0" tint="-4.9989318521683403E-2"/>
      </font>
      <fill>
        <patternFill>
          <bgColor rgb="FFCC0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257183"/>
      <color rgb="FF1B525F"/>
      <color rgb="FFC2CCA4"/>
      <color rgb="FF4EB6CE"/>
      <color rgb="FFE3A7D8"/>
      <color rgb="FF492953"/>
      <color rgb="FF902E7E"/>
      <color rgb="FF9CAB69"/>
      <color rgb="FFACDCE8"/>
      <color rgb="FFD884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tx>
            <c:v>Score</c:v>
          </c:tx>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A84B-4750-B396-FDE9A0F1C018}"/>
              </c:ext>
            </c:extLst>
          </c:dPt>
          <c:dPt>
            <c:idx val="1"/>
            <c:bubble3D val="0"/>
            <c:spPr>
              <a:solidFill>
                <a:schemeClr val="accent2">
                  <a:lumMod val="75000"/>
                </a:schemeClr>
              </a:solidFill>
              <a:ln>
                <a:noFill/>
              </a:ln>
            </c:spPr>
            <c:extLst>
              <c:ext xmlns:c16="http://schemas.microsoft.com/office/drawing/2014/chart" uri="{C3380CC4-5D6E-409C-BE32-E72D297353CC}">
                <c16:uniqueId val="{00000003-A84B-4750-B396-FDE9A0F1C018}"/>
              </c:ext>
            </c:extLst>
          </c:dPt>
          <c:dPt>
            <c:idx val="2"/>
            <c:bubble3D val="0"/>
            <c:spPr>
              <a:solidFill>
                <a:schemeClr val="accent6">
                  <a:lumMod val="75000"/>
                </a:schemeClr>
              </a:solidFill>
              <a:ln>
                <a:noFill/>
              </a:ln>
            </c:spPr>
            <c:extLst>
              <c:ext xmlns:c16="http://schemas.microsoft.com/office/drawing/2014/chart" uri="{C3380CC4-5D6E-409C-BE32-E72D297353CC}">
                <c16:uniqueId val="{00000005-A84B-4750-B396-FDE9A0F1C018}"/>
              </c:ext>
            </c:extLst>
          </c:dPt>
          <c:dPt>
            <c:idx val="3"/>
            <c:bubble3D val="0"/>
            <c:explosion val="6"/>
            <c:spPr>
              <a:noFill/>
              <a:ln>
                <a:noFill/>
              </a:ln>
            </c:spPr>
            <c:extLst>
              <c:ext xmlns:c16="http://schemas.microsoft.com/office/drawing/2014/chart" uri="{C3380CC4-5D6E-409C-BE32-E72D297353CC}">
                <c16:uniqueId val="{00000007-A84B-4750-B396-FDE9A0F1C018}"/>
              </c:ext>
            </c:extLst>
          </c:dPt>
          <c:dLbls>
            <c:dLbl>
              <c:idx val="3"/>
              <c:delete val="1"/>
              <c:extLst>
                <c:ext xmlns:c15="http://schemas.microsoft.com/office/drawing/2012/chart" uri="{CE6537A1-D6FC-4f65-9D91-7224C49458BB}"/>
                <c:ext xmlns:c16="http://schemas.microsoft.com/office/drawing/2014/chart" uri="{C3380CC4-5D6E-409C-BE32-E72D297353CC}">
                  <c16:uniqueId val="{00000007-A84B-4750-B396-FDE9A0F1C018}"/>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Calc!$I$5:$L$5</c:f>
              <c:strCache>
                <c:ptCount val="4"/>
                <c:pt idx="0">
                  <c:v>No Compliance</c:v>
                </c:pt>
                <c:pt idx="1">
                  <c:v>Partial Compliance</c:v>
                </c:pt>
                <c:pt idx="2">
                  <c:v>Full Compliance</c:v>
                </c:pt>
                <c:pt idx="3">
                  <c:v>No Response</c:v>
                </c:pt>
              </c:strCache>
            </c:strRef>
          </c:cat>
          <c:val>
            <c:numRef>
              <c:f>Calc!$I$25:$L$25</c:f>
              <c:numCache>
                <c:formatCode>0%</c:formatCode>
                <c:ptCount val="4"/>
                <c:pt idx="0">
                  <c:v>0</c:v>
                </c:pt>
                <c:pt idx="1">
                  <c:v>0</c:v>
                </c:pt>
                <c:pt idx="2">
                  <c:v>0</c:v>
                </c:pt>
                <c:pt idx="3">
                  <c:v>1</c:v>
                </c:pt>
              </c:numCache>
            </c:numRef>
          </c:val>
          <c:extLst>
            <c:ext xmlns:c16="http://schemas.microsoft.com/office/drawing/2014/chart" uri="{C3380CC4-5D6E-409C-BE32-E72D297353CC}">
              <c16:uniqueId val="{00000008-A84B-4750-B396-FDE9A0F1C018}"/>
            </c:ext>
          </c:extLst>
        </c:ser>
        <c:dLbls>
          <c:showLegendKey val="0"/>
          <c:showVal val="0"/>
          <c:showCatName val="0"/>
          <c:showSerName val="0"/>
          <c:showPercent val="0"/>
          <c:showBubbleSize val="0"/>
          <c:showLeaderLines val="1"/>
        </c:dLbls>
        <c:firstSliceAng val="0"/>
        <c:holeSize val="50"/>
      </c:doughnutChart>
    </c:plotArea>
    <c:legend>
      <c:legendPos val="r"/>
      <c:legendEntry>
        <c:idx val="3"/>
        <c:delete val="1"/>
      </c:legendEntry>
      <c:layout>
        <c:manualLayout>
          <c:xMode val="edge"/>
          <c:yMode val="edge"/>
          <c:x val="0.68921197622252439"/>
          <c:y val="3.616932649588131E-2"/>
          <c:w val="0.29499982674070463"/>
          <c:h val="0.1728886214760412"/>
        </c:manualLayout>
      </c:layout>
      <c:overlay val="0"/>
      <c:txPr>
        <a:bodyPr/>
        <a:lstStyle/>
        <a:p>
          <a:pPr rtl="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2849-4389-B050-3B3E6DDBB2EE}"/>
              </c:ext>
            </c:extLst>
          </c:dPt>
          <c:dPt>
            <c:idx val="1"/>
            <c:bubble3D val="0"/>
            <c:spPr>
              <a:solidFill>
                <a:schemeClr val="accent2">
                  <a:lumMod val="75000"/>
                </a:schemeClr>
              </a:solidFill>
              <a:ln>
                <a:noFill/>
              </a:ln>
            </c:spPr>
            <c:extLst>
              <c:ext xmlns:c16="http://schemas.microsoft.com/office/drawing/2014/chart" uri="{C3380CC4-5D6E-409C-BE32-E72D297353CC}">
                <c16:uniqueId val="{00000003-2849-4389-B050-3B3E6DDBB2EE}"/>
              </c:ext>
            </c:extLst>
          </c:dPt>
          <c:dPt>
            <c:idx val="2"/>
            <c:bubble3D val="0"/>
            <c:spPr>
              <a:solidFill>
                <a:schemeClr val="accent6">
                  <a:lumMod val="75000"/>
                </a:schemeClr>
              </a:solidFill>
              <a:ln>
                <a:noFill/>
              </a:ln>
            </c:spPr>
            <c:extLst>
              <c:ext xmlns:c16="http://schemas.microsoft.com/office/drawing/2014/chart" uri="{C3380CC4-5D6E-409C-BE32-E72D297353CC}">
                <c16:uniqueId val="{00000005-2849-4389-B050-3B3E6DDBB2EE}"/>
              </c:ext>
            </c:extLst>
          </c:dPt>
          <c:dPt>
            <c:idx val="3"/>
            <c:bubble3D val="0"/>
            <c:explosion val="6"/>
            <c:spPr>
              <a:noFill/>
              <a:ln>
                <a:noFill/>
              </a:ln>
            </c:spPr>
            <c:extLst>
              <c:ext xmlns:c16="http://schemas.microsoft.com/office/drawing/2014/chart" uri="{C3380CC4-5D6E-409C-BE32-E72D297353CC}">
                <c16:uniqueId val="{00000007-2849-4389-B050-3B3E6DDBB2EE}"/>
              </c:ext>
            </c:extLst>
          </c:dPt>
          <c:dLbls>
            <c:dLbl>
              <c:idx val="3"/>
              <c:delete val="1"/>
              <c:extLst>
                <c:ext xmlns:c15="http://schemas.microsoft.com/office/drawing/2012/chart" uri="{CE6537A1-D6FC-4f65-9D91-7224C49458BB}"/>
                <c:ext xmlns:c16="http://schemas.microsoft.com/office/drawing/2014/chart" uri="{C3380CC4-5D6E-409C-BE32-E72D297353CC}">
                  <c16:uniqueId val="{00000007-2849-4389-B050-3B3E6DDBB2EE}"/>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Calc!$S$5:$V$5</c:f>
              <c:strCache>
                <c:ptCount val="4"/>
                <c:pt idx="0">
                  <c:v>No Compliance</c:v>
                </c:pt>
                <c:pt idx="1">
                  <c:v>Partial Compliance</c:v>
                </c:pt>
                <c:pt idx="2">
                  <c:v>Full Compliance</c:v>
                </c:pt>
                <c:pt idx="3">
                  <c:v>No Response</c:v>
                </c:pt>
              </c:strCache>
            </c:strRef>
          </c:cat>
          <c:val>
            <c:numRef>
              <c:f>Calc!$S$18:$V$18</c:f>
              <c:numCache>
                <c:formatCode>0%</c:formatCode>
                <c:ptCount val="4"/>
                <c:pt idx="0">
                  <c:v>0</c:v>
                </c:pt>
                <c:pt idx="1">
                  <c:v>0</c:v>
                </c:pt>
                <c:pt idx="2">
                  <c:v>0</c:v>
                </c:pt>
                <c:pt idx="3">
                  <c:v>1</c:v>
                </c:pt>
              </c:numCache>
            </c:numRef>
          </c:val>
          <c:extLst>
            <c:ext xmlns:c16="http://schemas.microsoft.com/office/drawing/2014/chart" uri="{C3380CC4-5D6E-409C-BE32-E72D297353CC}">
              <c16:uniqueId val="{00000008-2849-4389-B050-3B3E6DDBB2EE}"/>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2C7C-4607-BCB4-AA5EFD3B5C3A}"/>
              </c:ext>
            </c:extLst>
          </c:dPt>
          <c:dPt>
            <c:idx val="1"/>
            <c:bubble3D val="0"/>
            <c:spPr>
              <a:solidFill>
                <a:schemeClr val="accent2">
                  <a:lumMod val="75000"/>
                </a:schemeClr>
              </a:solidFill>
              <a:ln>
                <a:noFill/>
              </a:ln>
            </c:spPr>
            <c:extLst>
              <c:ext xmlns:c16="http://schemas.microsoft.com/office/drawing/2014/chart" uri="{C3380CC4-5D6E-409C-BE32-E72D297353CC}">
                <c16:uniqueId val="{00000003-2C7C-4607-BCB4-AA5EFD3B5C3A}"/>
              </c:ext>
            </c:extLst>
          </c:dPt>
          <c:dPt>
            <c:idx val="2"/>
            <c:bubble3D val="0"/>
            <c:spPr>
              <a:solidFill>
                <a:schemeClr val="accent6">
                  <a:lumMod val="75000"/>
                </a:schemeClr>
              </a:solidFill>
              <a:ln>
                <a:noFill/>
              </a:ln>
            </c:spPr>
            <c:extLst>
              <c:ext xmlns:c16="http://schemas.microsoft.com/office/drawing/2014/chart" uri="{C3380CC4-5D6E-409C-BE32-E72D297353CC}">
                <c16:uniqueId val="{00000005-2C7C-4607-BCB4-AA5EFD3B5C3A}"/>
              </c:ext>
            </c:extLst>
          </c:dPt>
          <c:dPt>
            <c:idx val="3"/>
            <c:bubble3D val="0"/>
            <c:explosion val="6"/>
            <c:spPr>
              <a:noFill/>
              <a:ln>
                <a:noFill/>
              </a:ln>
            </c:spPr>
            <c:extLst>
              <c:ext xmlns:c16="http://schemas.microsoft.com/office/drawing/2014/chart" uri="{C3380CC4-5D6E-409C-BE32-E72D297353CC}">
                <c16:uniqueId val="{00000007-2C7C-4607-BCB4-AA5EFD3B5C3A}"/>
              </c:ext>
            </c:extLst>
          </c:dPt>
          <c:dLbls>
            <c:dLbl>
              <c:idx val="3"/>
              <c:delete val="1"/>
              <c:extLst>
                <c:ext xmlns:c15="http://schemas.microsoft.com/office/drawing/2012/chart" uri="{CE6537A1-D6FC-4f65-9D91-7224C49458BB}"/>
                <c:ext xmlns:c16="http://schemas.microsoft.com/office/drawing/2014/chart" uri="{C3380CC4-5D6E-409C-BE32-E72D297353CC}">
                  <c16:uniqueId val="{00000007-2C7C-4607-BCB4-AA5EFD3B5C3A}"/>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Calc!$I$5:$L$5</c:f>
              <c:strCache>
                <c:ptCount val="4"/>
                <c:pt idx="0">
                  <c:v>No Compliance</c:v>
                </c:pt>
                <c:pt idx="1">
                  <c:v>Partial Compliance</c:v>
                </c:pt>
                <c:pt idx="2">
                  <c:v>Full Compliance</c:v>
                </c:pt>
                <c:pt idx="3">
                  <c:v>No Response</c:v>
                </c:pt>
              </c:strCache>
            </c:strRef>
          </c:cat>
          <c:val>
            <c:numRef>
              <c:f>Calc!$I$19:$L$19</c:f>
              <c:numCache>
                <c:formatCode>0%</c:formatCode>
                <c:ptCount val="4"/>
                <c:pt idx="0">
                  <c:v>0</c:v>
                </c:pt>
                <c:pt idx="1">
                  <c:v>0</c:v>
                </c:pt>
                <c:pt idx="2">
                  <c:v>0</c:v>
                </c:pt>
                <c:pt idx="3">
                  <c:v>1</c:v>
                </c:pt>
              </c:numCache>
            </c:numRef>
          </c:val>
          <c:extLst>
            <c:ext xmlns:c16="http://schemas.microsoft.com/office/drawing/2014/chart" uri="{C3380CC4-5D6E-409C-BE32-E72D297353CC}">
              <c16:uniqueId val="{00000008-2C7C-4607-BCB4-AA5EFD3B5C3A}"/>
            </c:ext>
          </c:extLst>
        </c:ser>
        <c:dLbls>
          <c:showLegendKey val="0"/>
          <c:showVal val="0"/>
          <c:showCatName val="0"/>
          <c:showSerName val="0"/>
          <c:showPercent val="0"/>
          <c:showBubbleSize val="0"/>
          <c:showLeaderLines val="1"/>
        </c:dLbls>
        <c:firstSliceAng val="0"/>
        <c:holeSize val="50"/>
      </c:doughnutChart>
    </c:plotArea>
    <c:legend>
      <c:legendPos val="r"/>
      <c:legendEntry>
        <c:idx val="3"/>
        <c:delete val="1"/>
      </c:legendEntry>
      <c:layout>
        <c:manualLayout>
          <c:xMode val="edge"/>
          <c:yMode val="edge"/>
          <c:x val="0.69206962953562456"/>
          <c:y val="2.4862666641793801E-2"/>
          <c:w val="0.27785390686210315"/>
          <c:h val="0.15544885370262601"/>
        </c:manualLayout>
      </c:layout>
      <c:overlay val="0"/>
      <c:txPr>
        <a:bodyPr/>
        <a:lstStyle/>
        <a:p>
          <a:pPr rtl="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39B0-4396-AFF7-FD6B5FEB4D50}"/>
              </c:ext>
            </c:extLst>
          </c:dPt>
          <c:dPt>
            <c:idx val="1"/>
            <c:bubble3D val="0"/>
            <c:spPr>
              <a:solidFill>
                <a:schemeClr val="accent2">
                  <a:lumMod val="75000"/>
                </a:schemeClr>
              </a:solidFill>
              <a:ln>
                <a:noFill/>
              </a:ln>
            </c:spPr>
            <c:extLst>
              <c:ext xmlns:c16="http://schemas.microsoft.com/office/drawing/2014/chart" uri="{C3380CC4-5D6E-409C-BE32-E72D297353CC}">
                <c16:uniqueId val="{00000003-39B0-4396-AFF7-FD6B5FEB4D50}"/>
              </c:ext>
            </c:extLst>
          </c:dPt>
          <c:dPt>
            <c:idx val="2"/>
            <c:bubble3D val="0"/>
            <c:spPr>
              <a:solidFill>
                <a:schemeClr val="accent6">
                  <a:lumMod val="75000"/>
                </a:schemeClr>
              </a:solidFill>
              <a:ln>
                <a:noFill/>
              </a:ln>
            </c:spPr>
            <c:extLst>
              <c:ext xmlns:c16="http://schemas.microsoft.com/office/drawing/2014/chart" uri="{C3380CC4-5D6E-409C-BE32-E72D297353CC}">
                <c16:uniqueId val="{00000005-39B0-4396-AFF7-FD6B5FEB4D50}"/>
              </c:ext>
            </c:extLst>
          </c:dPt>
          <c:dPt>
            <c:idx val="3"/>
            <c:bubble3D val="0"/>
            <c:explosion val="6"/>
            <c:spPr>
              <a:noFill/>
              <a:ln>
                <a:noFill/>
              </a:ln>
            </c:spPr>
            <c:extLst>
              <c:ext xmlns:c16="http://schemas.microsoft.com/office/drawing/2014/chart" uri="{C3380CC4-5D6E-409C-BE32-E72D297353CC}">
                <c16:uniqueId val="{00000007-39B0-4396-AFF7-FD6B5FEB4D50}"/>
              </c:ext>
            </c:extLst>
          </c:dPt>
          <c:dLbls>
            <c:dLbl>
              <c:idx val="3"/>
              <c:delete val="1"/>
              <c:extLst>
                <c:ext xmlns:c15="http://schemas.microsoft.com/office/drawing/2012/chart" uri="{CE6537A1-D6FC-4f65-9D91-7224C49458BB}"/>
                <c:ext xmlns:c16="http://schemas.microsoft.com/office/drawing/2014/chart" uri="{C3380CC4-5D6E-409C-BE32-E72D297353CC}">
                  <c16:uniqueId val="{00000007-39B0-4396-AFF7-FD6B5FEB4D50}"/>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Calc!$S$5:$V$5</c:f>
              <c:strCache>
                <c:ptCount val="4"/>
                <c:pt idx="0">
                  <c:v>No Compliance</c:v>
                </c:pt>
                <c:pt idx="1">
                  <c:v>Partial Compliance</c:v>
                </c:pt>
                <c:pt idx="2">
                  <c:v>Full Compliance</c:v>
                </c:pt>
                <c:pt idx="3">
                  <c:v>No Response</c:v>
                </c:pt>
              </c:strCache>
            </c:strRef>
          </c:cat>
          <c:val>
            <c:numRef>
              <c:f>Calc!$S$19:$V$19</c:f>
              <c:numCache>
                <c:formatCode>0%</c:formatCode>
                <c:ptCount val="4"/>
                <c:pt idx="0">
                  <c:v>0</c:v>
                </c:pt>
                <c:pt idx="1">
                  <c:v>0</c:v>
                </c:pt>
                <c:pt idx="2">
                  <c:v>0</c:v>
                </c:pt>
                <c:pt idx="3">
                  <c:v>1</c:v>
                </c:pt>
              </c:numCache>
            </c:numRef>
          </c:val>
          <c:extLst>
            <c:ext xmlns:c16="http://schemas.microsoft.com/office/drawing/2014/chart" uri="{C3380CC4-5D6E-409C-BE32-E72D297353CC}">
              <c16:uniqueId val="{00000008-39B0-4396-AFF7-FD6B5FEB4D50}"/>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0320-4120-81BF-F9E45C92AFBD}"/>
              </c:ext>
            </c:extLst>
          </c:dPt>
          <c:dPt>
            <c:idx val="1"/>
            <c:bubble3D val="0"/>
            <c:spPr>
              <a:solidFill>
                <a:schemeClr val="accent2">
                  <a:lumMod val="75000"/>
                </a:schemeClr>
              </a:solidFill>
              <a:ln>
                <a:noFill/>
              </a:ln>
            </c:spPr>
            <c:extLst>
              <c:ext xmlns:c16="http://schemas.microsoft.com/office/drawing/2014/chart" uri="{C3380CC4-5D6E-409C-BE32-E72D297353CC}">
                <c16:uniqueId val="{00000003-0320-4120-81BF-F9E45C92AFBD}"/>
              </c:ext>
            </c:extLst>
          </c:dPt>
          <c:dPt>
            <c:idx val="2"/>
            <c:bubble3D val="0"/>
            <c:spPr>
              <a:solidFill>
                <a:schemeClr val="accent6">
                  <a:lumMod val="75000"/>
                </a:schemeClr>
              </a:solidFill>
              <a:ln>
                <a:noFill/>
              </a:ln>
            </c:spPr>
            <c:extLst>
              <c:ext xmlns:c16="http://schemas.microsoft.com/office/drawing/2014/chart" uri="{C3380CC4-5D6E-409C-BE32-E72D297353CC}">
                <c16:uniqueId val="{00000005-0320-4120-81BF-F9E45C92AFBD}"/>
              </c:ext>
            </c:extLst>
          </c:dPt>
          <c:dPt>
            <c:idx val="3"/>
            <c:bubble3D val="0"/>
            <c:explosion val="6"/>
            <c:spPr>
              <a:noFill/>
              <a:ln>
                <a:noFill/>
              </a:ln>
            </c:spPr>
            <c:extLst>
              <c:ext xmlns:c16="http://schemas.microsoft.com/office/drawing/2014/chart" uri="{C3380CC4-5D6E-409C-BE32-E72D297353CC}">
                <c16:uniqueId val="{00000007-0320-4120-81BF-F9E45C92AFBD}"/>
              </c:ext>
            </c:extLst>
          </c:dPt>
          <c:dLbls>
            <c:dLbl>
              <c:idx val="3"/>
              <c:delete val="1"/>
              <c:extLst>
                <c:ext xmlns:c15="http://schemas.microsoft.com/office/drawing/2012/chart" uri="{CE6537A1-D6FC-4f65-9D91-7224C49458BB}"/>
                <c:ext xmlns:c16="http://schemas.microsoft.com/office/drawing/2014/chart" uri="{C3380CC4-5D6E-409C-BE32-E72D297353CC}">
                  <c16:uniqueId val="{00000007-0320-4120-81BF-F9E45C92AFBD}"/>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Calc!$I$5:$L$5</c:f>
              <c:strCache>
                <c:ptCount val="4"/>
                <c:pt idx="0">
                  <c:v>No Compliance</c:v>
                </c:pt>
                <c:pt idx="1">
                  <c:v>Partial Compliance</c:v>
                </c:pt>
                <c:pt idx="2">
                  <c:v>Full Compliance</c:v>
                </c:pt>
                <c:pt idx="3">
                  <c:v>No Response</c:v>
                </c:pt>
              </c:strCache>
            </c:strRef>
          </c:cat>
          <c:val>
            <c:numRef>
              <c:f>Calc!$I$20:$L$20</c:f>
              <c:numCache>
                <c:formatCode>0%</c:formatCode>
                <c:ptCount val="4"/>
                <c:pt idx="0">
                  <c:v>0</c:v>
                </c:pt>
                <c:pt idx="1">
                  <c:v>0</c:v>
                </c:pt>
                <c:pt idx="2">
                  <c:v>0</c:v>
                </c:pt>
                <c:pt idx="3">
                  <c:v>1</c:v>
                </c:pt>
              </c:numCache>
            </c:numRef>
          </c:val>
          <c:extLst>
            <c:ext xmlns:c16="http://schemas.microsoft.com/office/drawing/2014/chart" uri="{C3380CC4-5D6E-409C-BE32-E72D297353CC}">
              <c16:uniqueId val="{00000008-0320-4120-81BF-F9E45C92AFBD}"/>
            </c:ext>
          </c:extLst>
        </c:ser>
        <c:dLbls>
          <c:showLegendKey val="0"/>
          <c:showVal val="0"/>
          <c:showCatName val="0"/>
          <c:showSerName val="0"/>
          <c:showPercent val="0"/>
          <c:showBubbleSize val="0"/>
          <c:showLeaderLines val="1"/>
        </c:dLbls>
        <c:firstSliceAng val="0"/>
        <c:holeSize val="50"/>
      </c:doughnutChart>
    </c:plotArea>
    <c:legend>
      <c:legendPos val="r"/>
      <c:legendEntry>
        <c:idx val="3"/>
        <c:delete val="1"/>
      </c:legendEntry>
      <c:layout>
        <c:manualLayout>
          <c:xMode val="edge"/>
          <c:yMode val="edge"/>
          <c:x val="0.69206962953562456"/>
          <c:y val="2.4862666641793801E-2"/>
          <c:w val="0.27785390686210315"/>
          <c:h val="0.15544885370262601"/>
        </c:manualLayout>
      </c:layout>
      <c:overlay val="0"/>
      <c:txPr>
        <a:bodyPr/>
        <a:lstStyle/>
        <a:p>
          <a:pPr rtl="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A021-45CC-8E75-320099D800B7}"/>
              </c:ext>
            </c:extLst>
          </c:dPt>
          <c:dPt>
            <c:idx val="1"/>
            <c:bubble3D val="0"/>
            <c:spPr>
              <a:solidFill>
                <a:schemeClr val="accent2">
                  <a:lumMod val="75000"/>
                </a:schemeClr>
              </a:solidFill>
              <a:ln>
                <a:noFill/>
              </a:ln>
            </c:spPr>
            <c:extLst>
              <c:ext xmlns:c16="http://schemas.microsoft.com/office/drawing/2014/chart" uri="{C3380CC4-5D6E-409C-BE32-E72D297353CC}">
                <c16:uniqueId val="{00000003-A021-45CC-8E75-320099D800B7}"/>
              </c:ext>
            </c:extLst>
          </c:dPt>
          <c:dPt>
            <c:idx val="2"/>
            <c:bubble3D val="0"/>
            <c:spPr>
              <a:solidFill>
                <a:schemeClr val="accent6">
                  <a:lumMod val="75000"/>
                </a:schemeClr>
              </a:solidFill>
              <a:ln>
                <a:noFill/>
              </a:ln>
            </c:spPr>
            <c:extLst>
              <c:ext xmlns:c16="http://schemas.microsoft.com/office/drawing/2014/chart" uri="{C3380CC4-5D6E-409C-BE32-E72D297353CC}">
                <c16:uniqueId val="{00000005-A021-45CC-8E75-320099D800B7}"/>
              </c:ext>
            </c:extLst>
          </c:dPt>
          <c:dPt>
            <c:idx val="3"/>
            <c:bubble3D val="0"/>
            <c:explosion val="6"/>
            <c:spPr>
              <a:noFill/>
              <a:ln>
                <a:noFill/>
              </a:ln>
            </c:spPr>
            <c:extLst>
              <c:ext xmlns:c16="http://schemas.microsoft.com/office/drawing/2014/chart" uri="{C3380CC4-5D6E-409C-BE32-E72D297353CC}">
                <c16:uniqueId val="{00000007-A021-45CC-8E75-320099D800B7}"/>
              </c:ext>
            </c:extLst>
          </c:dPt>
          <c:dLbls>
            <c:dLbl>
              <c:idx val="3"/>
              <c:delete val="1"/>
              <c:extLst>
                <c:ext xmlns:c15="http://schemas.microsoft.com/office/drawing/2012/chart" uri="{CE6537A1-D6FC-4f65-9D91-7224C49458BB}"/>
                <c:ext xmlns:c16="http://schemas.microsoft.com/office/drawing/2014/chart" uri="{C3380CC4-5D6E-409C-BE32-E72D297353CC}">
                  <c16:uniqueId val="{00000007-A021-45CC-8E75-320099D800B7}"/>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Calc!$S$5:$V$5</c:f>
              <c:strCache>
                <c:ptCount val="4"/>
                <c:pt idx="0">
                  <c:v>No Compliance</c:v>
                </c:pt>
                <c:pt idx="1">
                  <c:v>Partial Compliance</c:v>
                </c:pt>
                <c:pt idx="2">
                  <c:v>Full Compliance</c:v>
                </c:pt>
                <c:pt idx="3">
                  <c:v>No Response</c:v>
                </c:pt>
              </c:strCache>
            </c:strRef>
          </c:cat>
          <c:val>
            <c:numRef>
              <c:f>Calc!$S$20:$V$20</c:f>
              <c:numCache>
                <c:formatCode>0%</c:formatCode>
                <c:ptCount val="4"/>
                <c:pt idx="0">
                  <c:v>0</c:v>
                </c:pt>
                <c:pt idx="1">
                  <c:v>0</c:v>
                </c:pt>
                <c:pt idx="2">
                  <c:v>0</c:v>
                </c:pt>
                <c:pt idx="3">
                  <c:v>1</c:v>
                </c:pt>
              </c:numCache>
            </c:numRef>
          </c:val>
          <c:extLst>
            <c:ext xmlns:c16="http://schemas.microsoft.com/office/drawing/2014/chart" uri="{C3380CC4-5D6E-409C-BE32-E72D297353CC}">
              <c16:uniqueId val="{00000008-A021-45CC-8E75-320099D800B7}"/>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DB77-429F-8E55-3F6A8AB2213D}"/>
              </c:ext>
            </c:extLst>
          </c:dPt>
          <c:dPt>
            <c:idx val="1"/>
            <c:bubble3D val="0"/>
            <c:spPr>
              <a:solidFill>
                <a:schemeClr val="accent2">
                  <a:lumMod val="75000"/>
                </a:schemeClr>
              </a:solidFill>
              <a:ln>
                <a:noFill/>
              </a:ln>
            </c:spPr>
            <c:extLst>
              <c:ext xmlns:c16="http://schemas.microsoft.com/office/drawing/2014/chart" uri="{C3380CC4-5D6E-409C-BE32-E72D297353CC}">
                <c16:uniqueId val="{00000003-DB77-429F-8E55-3F6A8AB2213D}"/>
              </c:ext>
            </c:extLst>
          </c:dPt>
          <c:dPt>
            <c:idx val="2"/>
            <c:bubble3D val="0"/>
            <c:spPr>
              <a:solidFill>
                <a:schemeClr val="accent6">
                  <a:lumMod val="75000"/>
                </a:schemeClr>
              </a:solidFill>
              <a:ln>
                <a:noFill/>
              </a:ln>
            </c:spPr>
            <c:extLst>
              <c:ext xmlns:c16="http://schemas.microsoft.com/office/drawing/2014/chart" uri="{C3380CC4-5D6E-409C-BE32-E72D297353CC}">
                <c16:uniqueId val="{00000005-DB77-429F-8E55-3F6A8AB2213D}"/>
              </c:ext>
            </c:extLst>
          </c:dPt>
          <c:dPt>
            <c:idx val="3"/>
            <c:bubble3D val="0"/>
            <c:explosion val="6"/>
            <c:spPr>
              <a:noFill/>
              <a:ln>
                <a:noFill/>
              </a:ln>
            </c:spPr>
            <c:extLst>
              <c:ext xmlns:c16="http://schemas.microsoft.com/office/drawing/2014/chart" uri="{C3380CC4-5D6E-409C-BE32-E72D297353CC}">
                <c16:uniqueId val="{00000007-DB77-429F-8E55-3F6A8AB2213D}"/>
              </c:ext>
            </c:extLst>
          </c:dPt>
          <c:dLbls>
            <c:dLbl>
              <c:idx val="3"/>
              <c:delete val="1"/>
              <c:extLst>
                <c:ext xmlns:c15="http://schemas.microsoft.com/office/drawing/2012/chart" uri="{CE6537A1-D6FC-4f65-9D91-7224C49458BB}"/>
                <c:ext xmlns:c16="http://schemas.microsoft.com/office/drawing/2014/chart" uri="{C3380CC4-5D6E-409C-BE32-E72D297353CC}">
                  <c16:uniqueId val="{00000007-DB77-429F-8E55-3F6A8AB2213D}"/>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Calc!$I$5:$L$5</c:f>
              <c:strCache>
                <c:ptCount val="4"/>
                <c:pt idx="0">
                  <c:v>No Compliance</c:v>
                </c:pt>
                <c:pt idx="1">
                  <c:v>Partial Compliance</c:v>
                </c:pt>
                <c:pt idx="2">
                  <c:v>Full Compliance</c:v>
                </c:pt>
                <c:pt idx="3">
                  <c:v>No Response</c:v>
                </c:pt>
              </c:strCache>
            </c:strRef>
          </c:cat>
          <c:val>
            <c:numRef>
              <c:f>Calc!$I$21:$L$21</c:f>
              <c:numCache>
                <c:formatCode>0%</c:formatCode>
                <c:ptCount val="4"/>
                <c:pt idx="0">
                  <c:v>0</c:v>
                </c:pt>
                <c:pt idx="1">
                  <c:v>0</c:v>
                </c:pt>
                <c:pt idx="2">
                  <c:v>0</c:v>
                </c:pt>
                <c:pt idx="3">
                  <c:v>1</c:v>
                </c:pt>
              </c:numCache>
            </c:numRef>
          </c:val>
          <c:extLst>
            <c:ext xmlns:c16="http://schemas.microsoft.com/office/drawing/2014/chart" uri="{C3380CC4-5D6E-409C-BE32-E72D297353CC}">
              <c16:uniqueId val="{00000008-DB77-429F-8E55-3F6A8AB2213D}"/>
            </c:ext>
          </c:extLst>
        </c:ser>
        <c:dLbls>
          <c:showLegendKey val="0"/>
          <c:showVal val="0"/>
          <c:showCatName val="0"/>
          <c:showSerName val="0"/>
          <c:showPercent val="0"/>
          <c:showBubbleSize val="0"/>
          <c:showLeaderLines val="1"/>
        </c:dLbls>
        <c:firstSliceAng val="0"/>
        <c:holeSize val="50"/>
      </c:doughnutChart>
    </c:plotArea>
    <c:legend>
      <c:legendPos val="r"/>
      <c:legendEntry>
        <c:idx val="3"/>
        <c:delete val="1"/>
      </c:legendEntry>
      <c:layout>
        <c:manualLayout>
          <c:xMode val="edge"/>
          <c:yMode val="edge"/>
          <c:x val="0.69206962953562456"/>
          <c:y val="2.4862666641793801E-2"/>
          <c:w val="0.27785390686210315"/>
          <c:h val="0.15544885370262601"/>
        </c:manualLayout>
      </c:layout>
      <c:overlay val="0"/>
      <c:txPr>
        <a:bodyPr/>
        <a:lstStyle/>
        <a:p>
          <a:pPr rtl="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31F3-4536-BDF6-5685E6CD4218}"/>
              </c:ext>
            </c:extLst>
          </c:dPt>
          <c:dPt>
            <c:idx val="1"/>
            <c:bubble3D val="0"/>
            <c:spPr>
              <a:solidFill>
                <a:schemeClr val="accent2">
                  <a:lumMod val="75000"/>
                </a:schemeClr>
              </a:solidFill>
              <a:ln>
                <a:noFill/>
              </a:ln>
            </c:spPr>
            <c:extLst>
              <c:ext xmlns:c16="http://schemas.microsoft.com/office/drawing/2014/chart" uri="{C3380CC4-5D6E-409C-BE32-E72D297353CC}">
                <c16:uniqueId val="{00000003-31F3-4536-BDF6-5685E6CD4218}"/>
              </c:ext>
            </c:extLst>
          </c:dPt>
          <c:dPt>
            <c:idx val="2"/>
            <c:bubble3D val="0"/>
            <c:spPr>
              <a:solidFill>
                <a:schemeClr val="accent6">
                  <a:lumMod val="75000"/>
                </a:schemeClr>
              </a:solidFill>
              <a:ln>
                <a:noFill/>
              </a:ln>
            </c:spPr>
            <c:extLst>
              <c:ext xmlns:c16="http://schemas.microsoft.com/office/drawing/2014/chart" uri="{C3380CC4-5D6E-409C-BE32-E72D297353CC}">
                <c16:uniqueId val="{00000005-31F3-4536-BDF6-5685E6CD4218}"/>
              </c:ext>
            </c:extLst>
          </c:dPt>
          <c:dPt>
            <c:idx val="3"/>
            <c:bubble3D val="0"/>
            <c:explosion val="6"/>
            <c:spPr>
              <a:noFill/>
              <a:ln>
                <a:noFill/>
              </a:ln>
            </c:spPr>
            <c:extLst>
              <c:ext xmlns:c16="http://schemas.microsoft.com/office/drawing/2014/chart" uri="{C3380CC4-5D6E-409C-BE32-E72D297353CC}">
                <c16:uniqueId val="{00000007-31F3-4536-BDF6-5685E6CD4218}"/>
              </c:ext>
            </c:extLst>
          </c:dPt>
          <c:dLbls>
            <c:dLbl>
              <c:idx val="3"/>
              <c:delete val="1"/>
              <c:extLst>
                <c:ext xmlns:c15="http://schemas.microsoft.com/office/drawing/2012/chart" uri="{CE6537A1-D6FC-4f65-9D91-7224C49458BB}"/>
                <c:ext xmlns:c16="http://schemas.microsoft.com/office/drawing/2014/chart" uri="{C3380CC4-5D6E-409C-BE32-E72D297353CC}">
                  <c16:uniqueId val="{00000007-31F3-4536-BDF6-5685E6CD4218}"/>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Calc!$S$5:$V$5</c:f>
              <c:strCache>
                <c:ptCount val="4"/>
                <c:pt idx="0">
                  <c:v>No Compliance</c:v>
                </c:pt>
                <c:pt idx="1">
                  <c:v>Partial Compliance</c:v>
                </c:pt>
                <c:pt idx="2">
                  <c:v>Full Compliance</c:v>
                </c:pt>
                <c:pt idx="3">
                  <c:v>No Response</c:v>
                </c:pt>
              </c:strCache>
            </c:strRef>
          </c:cat>
          <c:val>
            <c:numRef>
              <c:f>Calc!$S$21:$V$21</c:f>
              <c:numCache>
                <c:formatCode>0%</c:formatCode>
                <c:ptCount val="4"/>
                <c:pt idx="0">
                  <c:v>0</c:v>
                </c:pt>
                <c:pt idx="1">
                  <c:v>0</c:v>
                </c:pt>
                <c:pt idx="2">
                  <c:v>0</c:v>
                </c:pt>
                <c:pt idx="3">
                  <c:v>1</c:v>
                </c:pt>
              </c:numCache>
            </c:numRef>
          </c:val>
          <c:extLst>
            <c:ext xmlns:c16="http://schemas.microsoft.com/office/drawing/2014/chart" uri="{C3380CC4-5D6E-409C-BE32-E72D297353CC}">
              <c16:uniqueId val="{00000008-31F3-4536-BDF6-5685E6CD421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7D98-4EBD-95B7-B572153189E8}"/>
              </c:ext>
            </c:extLst>
          </c:dPt>
          <c:dPt>
            <c:idx val="1"/>
            <c:bubble3D val="0"/>
            <c:spPr>
              <a:solidFill>
                <a:schemeClr val="accent2">
                  <a:lumMod val="75000"/>
                </a:schemeClr>
              </a:solidFill>
              <a:ln>
                <a:noFill/>
              </a:ln>
            </c:spPr>
            <c:extLst>
              <c:ext xmlns:c16="http://schemas.microsoft.com/office/drawing/2014/chart" uri="{C3380CC4-5D6E-409C-BE32-E72D297353CC}">
                <c16:uniqueId val="{00000003-7D98-4EBD-95B7-B572153189E8}"/>
              </c:ext>
            </c:extLst>
          </c:dPt>
          <c:dPt>
            <c:idx val="2"/>
            <c:bubble3D val="0"/>
            <c:spPr>
              <a:solidFill>
                <a:schemeClr val="accent6">
                  <a:lumMod val="75000"/>
                </a:schemeClr>
              </a:solidFill>
              <a:ln>
                <a:noFill/>
              </a:ln>
            </c:spPr>
            <c:extLst>
              <c:ext xmlns:c16="http://schemas.microsoft.com/office/drawing/2014/chart" uri="{C3380CC4-5D6E-409C-BE32-E72D297353CC}">
                <c16:uniqueId val="{00000005-7D98-4EBD-95B7-B572153189E8}"/>
              </c:ext>
            </c:extLst>
          </c:dPt>
          <c:dPt>
            <c:idx val="3"/>
            <c:bubble3D val="0"/>
            <c:explosion val="6"/>
            <c:spPr>
              <a:noFill/>
              <a:ln>
                <a:noFill/>
              </a:ln>
            </c:spPr>
            <c:extLst>
              <c:ext xmlns:c16="http://schemas.microsoft.com/office/drawing/2014/chart" uri="{C3380CC4-5D6E-409C-BE32-E72D297353CC}">
                <c16:uniqueId val="{00000007-7D98-4EBD-95B7-B572153189E8}"/>
              </c:ext>
            </c:extLst>
          </c:dPt>
          <c:dLbls>
            <c:dLbl>
              <c:idx val="3"/>
              <c:delete val="1"/>
              <c:extLst>
                <c:ext xmlns:c15="http://schemas.microsoft.com/office/drawing/2012/chart" uri="{CE6537A1-D6FC-4f65-9D91-7224C49458BB}"/>
                <c:ext xmlns:c16="http://schemas.microsoft.com/office/drawing/2014/chart" uri="{C3380CC4-5D6E-409C-BE32-E72D297353CC}">
                  <c16:uniqueId val="{00000007-7D98-4EBD-95B7-B572153189E8}"/>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Calc!$S$5:$V$5</c:f>
              <c:strCache>
                <c:ptCount val="4"/>
                <c:pt idx="0">
                  <c:v>No Compliance</c:v>
                </c:pt>
                <c:pt idx="1">
                  <c:v>Partial Compliance</c:v>
                </c:pt>
                <c:pt idx="2">
                  <c:v>Full Compliance</c:v>
                </c:pt>
                <c:pt idx="3">
                  <c:v>No Response</c:v>
                </c:pt>
              </c:strCache>
            </c:strRef>
          </c:cat>
          <c:val>
            <c:numRef>
              <c:f>Calc!$S$25:$V$25</c:f>
              <c:numCache>
                <c:formatCode>0%</c:formatCode>
                <c:ptCount val="4"/>
                <c:pt idx="0">
                  <c:v>0</c:v>
                </c:pt>
                <c:pt idx="1">
                  <c:v>0</c:v>
                </c:pt>
                <c:pt idx="2">
                  <c:v>0</c:v>
                </c:pt>
                <c:pt idx="3">
                  <c:v>1</c:v>
                </c:pt>
              </c:numCache>
            </c:numRef>
          </c:val>
          <c:extLst>
            <c:ext xmlns:c16="http://schemas.microsoft.com/office/drawing/2014/chart" uri="{C3380CC4-5D6E-409C-BE32-E72D297353CC}">
              <c16:uniqueId val="{00000008-7D98-4EBD-95B7-B572153189E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Calc!$I$5</c:f>
              <c:strCache>
                <c:ptCount val="1"/>
                <c:pt idx="0">
                  <c:v>No Compliance</c:v>
                </c:pt>
              </c:strCache>
            </c:strRef>
          </c:tx>
          <c:spPr>
            <a:solidFill>
              <a:srgbClr val="CC0000"/>
            </a:solidFill>
            <a:ln>
              <a:noFill/>
            </a:ln>
          </c:spPr>
          <c:invertIfNegative val="0"/>
          <c:dPt>
            <c:idx val="0"/>
            <c:invertIfNegative val="0"/>
            <c:bubble3D val="0"/>
            <c:extLst>
              <c:ext xmlns:c16="http://schemas.microsoft.com/office/drawing/2014/chart" uri="{C3380CC4-5D6E-409C-BE32-E72D297353CC}">
                <c16:uniqueId val="{00000000-65E4-4E69-BE5E-4D0DD0462F65}"/>
              </c:ext>
            </c:extLst>
          </c:dPt>
          <c:dPt>
            <c:idx val="1"/>
            <c:invertIfNegative val="0"/>
            <c:bubble3D val="0"/>
            <c:extLst>
              <c:ext xmlns:c16="http://schemas.microsoft.com/office/drawing/2014/chart" uri="{C3380CC4-5D6E-409C-BE32-E72D297353CC}">
                <c16:uniqueId val="{00000001-65E4-4E69-BE5E-4D0DD0462F65}"/>
              </c:ext>
            </c:extLst>
          </c:dPt>
          <c:dPt>
            <c:idx val="2"/>
            <c:invertIfNegative val="0"/>
            <c:bubble3D val="0"/>
            <c:extLst>
              <c:ext xmlns:c16="http://schemas.microsoft.com/office/drawing/2014/chart" uri="{C3380CC4-5D6E-409C-BE32-E72D297353CC}">
                <c16:uniqueId val="{00000002-65E4-4E69-BE5E-4D0DD0462F65}"/>
              </c:ext>
            </c:extLst>
          </c:dPt>
          <c:dPt>
            <c:idx val="3"/>
            <c:invertIfNegative val="0"/>
            <c:bubble3D val="0"/>
            <c:extLst>
              <c:ext xmlns:c16="http://schemas.microsoft.com/office/drawing/2014/chart" uri="{C3380CC4-5D6E-409C-BE32-E72D297353CC}">
                <c16:uniqueId val="{00000003-65E4-4E69-BE5E-4D0DD0462F65}"/>
              </c:ext>
            </c:extLst>
          </c:dPt>
          <c:cat>
            <c:strRef>
              <c:f>Calc!$C$16:$C$21</c:f>
              <c:strCache>
                <c:ptCount val="6"/>
                <c:pt idx="0">
                  <c:v>1. Children's Social Care</c:v>
                </c:pt>
                <c:pt idx="1">
                  <c:v>2. Adult Social Care</c:v>
                </c:pt>
                <c:pt idx="2">
                  <c:v>3. Health</c:v>
                </c:pt>
                <c:pt idx="3">
                  <c:v>4. Early Years</c:v>
                </c:pt>
                <c:pt idx="4">
                  <c:v>5. Schools</c:v>
                </c:pt>
                <c:pt idx="5">
                  <c:v>6. Post 16 Options</c:v>
                </c:pt>
              </c:strCache>
            </c:strRef>
          </c:cat>
          <c:val>
            <c:numRef>
              <c:f>Calc!$I$16:$I$21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65E4-4E69-BE5E-4D0DD0462F65}"/>
            </c:ext>
          </c:extLst>
        </c:ser>
        <c:ser>
          <c:idx val="2"/>
          <c:order val="1"/>
          <c:tx>
            <c:strRef>
              <c:f>Calc!$J$5</c:f>
              <c:strCache>
                <c:ptCount val="1"/>
                <c:pt idx="0">
                  <c:v>Partial Compliance</c:v>
                </c:pt>
              </c:strCache>
            </c:strRef>
          </c:tx>
          <c:spPr>
            <a:solidFill>
              <a:schemeClr val="accent2">
                <a:lumMod val="75000"/>
              </a:schemeClr>
            </a:solidFill>
            <a:ln>
              <a:noFill/>
            </a:ln>
          </c:spPr>
          <c:invertIfNegative val="0"/>
          <c:dPt>
            <c:idx val="0"/>
            <c:invertIfNegative val="0"/>
            <c:bubble3D val="0"/>
            <c:extLst>
              <c:ext xmlns:c16="http://schemas.microsoft.com/office/drawing/2014/chart" uri="{C3380CC4-5D6E-409C-BE32-E72D297353CC}">
                <c16:uniqueId val="{00000005-65E4-4E69-BE5E-4D0DD0462F65}"/>
              </c:ext>
            </c:extLst>
          </c:dPt>
          <c:dPt>
            <c:idx val="1"/>
            <c:invertIfNegative val="0"/>
            <c:bubble3D val="0"/>
            <c:extLst>
              <c:ext xmlns:c16="http://schemas.microsoft.com/office/drawing/2014/chart" uri="{C3380CC4-5D6E-409C-BE32-E72D297353CC}">
                <c16:uniqueId val="{00000006-65E4-4E69-BE5E-4D0DD0462F65}"/>
              </c:ext>
            </c:extLst>
          </c:dPt>
          <c:dPt>
            <c:idx val="2"/>
            <c:invertIfNegative val="0"/>
            <c:bubble3D val="0"/>
            <c:extLst>
              <c:ext xmlns:c16="http://schemas.microsoft.com/office/drawing/2014/chart" uri="{C3380CC4-5D6E-409C-BE32-E72D297353CC}">
                <c16:uniqueId val="{00000007-65E4-4E69-BE5E-4D0DD0462F65}"/>
              </c:ext>
            </c:extLst>
          </c:dPt>
          <c:dPt>
            <c:idx val="3"/>
            <c:invertIfNegative val="0"/>
            <c:bubble3D val="0"/>
            <c:extLst>
              <c:ext xmlns:c16="http://schemas.microsoft.com/office/drawing/2014/chart" uri="{C3380CC4-5D6E-409C-BE32-E72D297353CC}">
                <c16:uniqueId val="{00000008-65E4-4E69-BE5E-4D0DD0462F65}"/>
              </c:ext>
            </c:extLst>
          </c:dPt>
          <c:cat>
            <c:strRef>
              <c:f>Calc!$C$16:$C$21</c:f>
              <c:strCache>
                <c:ptCount val="6"/>
                <c:pt idx="0">
                  <c:v>1. Children's Social Care</c:v>
                </c:pt>
                <c:pt idx="1">
                  <c:v>2. Adult Social Care</c:v>
                </c:pt>
                <c:pt idx="2">
                  <c:v>3. Health</c:v>
                </c:pt>
                <c:pt idx="3">
                  <c:v>4. Early Years</c:v>
                </c:pt>
                <c:pt idx="4">
                  <c:v>5. Schools</c:v>
                </c:pt>
                <c:pt idx="5">
                  <c:v>6. Post 16 Options</c:v>
                </c:pt>
              </c:strCache>
            </c:strRef>
          </c:cat>
          <c:val>
            <c:numRef>
              <c:f>Calc!$J$16:$J$21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65E4-4E69-BE5E-4D0DD0462F65}"/>
            </c:ext>
          </c:extLst>
        </c:ser>
        <c:ser>
          <c:idx val="3"/>
          <c:order val="2"/>
          <c:tx>
            <c:strRef>
              <c:f>Calc!$K$5</c:f>
              <c:strCache>
                <c:ptCount val="1"/>
                <c:pt idx="0">
                  <c:v>Full Compliance</c:v>
                </c:pt>
              </c:strCache>
            </c:strRef>
          </c:tx>
          <c:spPr>
            <a:solidFill>
              <a:schemeClr val="accent6">
                <a:lumMod val="75000"/>
              </a:schemeClr>
            </a:solidFill>
            <a:ln>
              <a:noFill/>
            </a:ln>
          </c:spPr>
          <c:invertIfNegative val="0"/>
          <c:dPt>
            <c:idx val="0"/>
            <c:invertIfNegative val="0"/>
            <c:bubble3D val="0"/>
            <c:extLst>
              <c:ext xmlns:c16="http://schemas.microsoft.com/office/drawing/2014/chart" uri="{C3380CC4-5D6E-409C-BE32-E72D297353CC}">
                <c16:uniqueId val="{0000000A-65E4-4E69-BE5E-4D0DD0462F65}"/>
              </c:ext>
            </c:extLst>
          </c:dPt>
          <c:dPt>
            <c:idx val="1"/>
            <c:invertIfNegative val="0"/>
            <c:bubble3D val="0"/>
            <c:extLst>
              <c:ext xmlns:c16="http://schemas.microsoft.com/office/drawing/2014/chart" uri="{C3380CC4-5D6E-409C-BE32-E72D297353CC}">
                <c16:uniqueId val="{0000000B-65E4-4E69-BE5E-4D0DD0462F65}"/>
              </c:ext>
            </c:extLst>
          </c:dPt>
          <c:dPt>
            <c:idx val="2"/>
            <c:invertIfNegative val="0"/>
            <c:bubble3D val="0"/>
            <c:extLst>
              <c:ext xmlns:c16="http://schemas.microsoft.com/office/drawing/2014/chart" uri="{C3380CC4-5D6E-409C-BE32-E72D297353CC}">
                <c16:uniqueId val="{0000000C-65E4-4E69-BE5E-4D0DD0462F65}"/>
              </c:ext>
            </c:extLst>
          </c:dPt>
          <c:dPt>
            <c:idx val="3"/>
            <c:invertIfNegative val="0"/>
            <c:bubble3D val="0"/>
            <c:extLst>
              <c:ext xmlns:c16="http://schemas.microsoft.com/office/drawing/2014/chart" uri="{C3380CC4-5D6E-409C-BE32-E72D297353CC}">
                <c16:uniqueId val="{0000000D-65E4-4E69-BE5E-4D0DD0462F65}"/>
              </c:ext>
            </c:extLst>
          </c:dPt>
          <c:cat>
            <c:strRef>
              <c:f>Calc!$C$16:$C$21</c:f>
              <c:strCache>
                <c:ptCount val="6"/>
                <c:pt idx="0">
                  <c:v>1. Children's Social Care</c:v>
                </c:pt>
                <c:pt idx="1">
                  <c:v>2. Adult Social Care</c:v>
                </c:pt>
                <c:pt idx="2">
                  <c:v>3. Health</c:v>
                </c:pt>
                <c:pt idx="3">
                  <c:v>4. Early Years</c:v>
                </c:pt>
                <c:pt idx="4">
                  <c:v>5. Schools</c:v>
                </c:pt>
                <c:pt idx="5">
                  <c:v>6. Post 16 Options</c:v>
                </c:pt>
              </c:strCache>
            </c:strRef>
          </c:cat>
          <c:val>
            <c:numRef>
              <c:f>Calc!$K$16:$K$21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65E4-4E69-BE5E-4D0DD0462F65}"/>
            </c:ext>
          </c:extLst>
        </c:ser>
        <c:ser>
          <c:idx val="4"/>
          <c:order val="3"/>
          <c:tx>
            <c:strRef>
              <c:f>Calc!$L$5</c:f>
              <c:strCache>
                <c:ptCount val="1"/>
                <c:pt idx="0">
                  <c:v>No Response</c:v>
                </c:pt>
              </c:strCache>
            </c:strRef>
          </c:tx>
          <c:spPr>
            <a:noFill/>
            <a:ln>
              <a:noFill/>
            </a:ln>
          </c:spPr>
          <c:invertIfNegative val="0"/>
          <c:dPt>
            <c:idx val="0"/>
            <c:invertIfNegative val="0"/>
            <c:bubble3D val="0"/>
            <c:extLst>
              <c:ext xmlns:c16="http://schemas.microsoft.com/office/drawing/2014/chart" uri="{C3380CC4-5D6E-409C-BE32-E72D297353CC}">
                <c16:uniqueId val="{0000000F-65E4-4E69-BE5E-4D0DD0462F65}"/>
              </c:ext>
            </c:extLst>
          </c:dPt>
          <c:dPt>
            <c:idx val="1"/>
            <c:invertIfNegative val="0"/>
            <c:bubble3D val="0"/>
            <c:extLst>
              <c:ext xmlns:c16="http://schemas.microsoft.com/office/drawing/2014/chart" uri="{C3380CC4-5D6E-409C-BE32-E72D297353CC}">
                <c16:uniqueId val="{00000010-65E4-4E69-BE5E-4D0DD0462F65}"/>
              </c:ext>
            </c:extLst>
          </c:dPt>
          <c:dPt>
            <c:idx val="2"/>
            <c:invertIfNegative val="0"/>
            <c:bubble3D val="0"/>
            <c:extLst>
              <c:ext xmlns:c16="http://schemas.microsoft.com/office/drawing/2014/chart" uri="{C3380CC4-5D6E-409C-BE32-E72D297353CC}">
                <c16:uniqueId val="{00000011-65E4-4E69-BE5E-4D0DD0462F65}"/>
              </c:ext>
            </c:extLst>
          </c:dPt>
          <c:dPt>
            <c:idx val="3"/>
            <c:invertIfNegative val="0"/>
            <c:bubble3D val="0"/>
            <c:extLst>
              <c:ext xmlns:c16="http://schemas.microsoft.com/office/drawing/2014/chart" uri="{C3380CC4-5D6E-409C-BE32-E72D297353CC}">
                <c16:uniqueId val="{00000012-65E4-4E69-BE5E-4D0DD0462F65}"/>
              </c:ext>
            </c:extLst>
          </c:dPt>
          <c:cat>
            <c:strRef>
              <c:f>Calc!$C$16:$C$21</c:f>
              <c:strCache>
                <c:ptCount val="6"/>
                <c:pt idx="0">
                  <c:v>1. Children's Social Care</c:v>
                </c:pt>
                <c:pt idx="1">
                  <c:v>2. Adult Social Care</c:v>
                </c:pt>
                <c:pt idx="2">
                  <c:v>3. Health</c:v>
                </c:pt>
                <c:pt idx="3">
                  <c:v>4. Early Years</c:v>
                </c:pt>
                <c:pt idx="4">
                  <c:v>5. Schools</c:v>
                </c:pt>
                <c:pt idx="5">
                  <c:v>6. Post 16 Options</c:v>
                </c:pt>
              </c:strCache>
            </c:strRef>
          </c:cat>
          <c:val>
            <c:numRef>
              <c:f>Calc!$L$16:$L$21</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13-65E4-4E69-BE5E-4D0DD0462F65}"/>
            </c:ext>
          </c:extLst>
        </c:ser>
        <c:dLbls>
          <c:showLegendKey val="0"/>
          <c:showVal val="0"/>
          <c:showCatName val="0"/>
          <c:showSerName val="0"/>
          <c:showPercent val="0"/>
          <c:showBubbleSize val="0"/>
        </c:dLbls>
        <c:gapWidth val="100"/>
        <c:overlap val="100"/>
        <c:axId val="325458064"/>
        <c:axId val="325458456"/>
      </c:barChart>
      <c:catAx>
        <c:axId val="325458064"/>
        <c:scaling>
          <c:orientation val="maxMin"/>
        </c:scaling>
        <c:delete val="0"/>
        <c:axPos val="l"/>
        <c:numFmt formatCode="General" sourceLinked="0"/>
        <c:majorTickMark val="none"/>
        <c:minorTickMark val="none"/>
        <c:tickLblPos val="nextTo"/>
        <c:spPr>
          <a:ln w="6350">
            <a:noFill/>
          </a:ln>
        </c:spPr>
        <c:crossAx val="325458456"/>
        <c:crosses val="autoZero"/>
        <c:auto val="1"/>
        <c:lblAlgn val="ctr"/>
        <c:lblOffset val="100"/>
        <c:noMultiLvlLbl val="0"/>
      </c:catAx>
      <c:valAx>
        <c:axId val="325458456"/>
        <c:scaling>
          <c:orientation val="minMax"/>
          <c:max val="1"/>
        </c:scaling>
        <c:delete val="0"/>
        <c:axPos val="t"/>
        <c:majorGridlines>
          <c:spPr>
            <a:ln>
              <a:noFill/>
            </a:ln>
          </c:spPr>
        </c:majorGridlines>
        <c:numFmt formatCode="0%" sourceLinked="1"/>
        <c:majorTickMark val="none"/>
        <c:minorTickMark val="none"/>
        <c:tickLblPos val="nextTo"/>
        <c:spPr>
          <a:ln w="6350">
            <a:noFill/>
          </a:ln>
        </c:spPr>
        <c:crossAx val="325458064"/>
        <c:crosses val="autoZero"/>
        <c:crossBetween val="between"/>
        <c:majorUnit val="0.2"/>
        <c:minorUnit val="4.0000000000000008E-2"/>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Calc!$S$5</c:f>
              <c:strCache>
                <c:ptCount val="1"/>
                <c:pt idx="0">
                  <c:v>No Compliance</c:v>
                </c:pt>
              </c:strCache>
            </c:strRef>
          </c:tx>
          <c:spPr>
            <a:solidFill>
              <a:srgbClr val="CC0000"/>
            </a:solidFill>
            <a:ln>
              <a:noFill/>
            </a:ln>
          </c:spPr>
          <c:invertIfNegative val="0"/>
          <c:dPt>
            <c:idx val="0"/>
            <c:invertIfNegative val="0"/>
            <c:bubble3D val="0"/>
            <c:extLst>
              <c:ext xmlns:c16="http://schemas.microsoft.com/office/drawing/2014/chart" uri="{C3380CC4-5D6E-409C-BE32-E72D297353CC}">
                <c16:uniqueId val="{00000000-4331-43E9-B007-D96389127C85}"/>
              </c:ext>
            </c:extLst>
          </c:dPt>
          <c:dPt>
            <c:idx val="1"/>
            <c:invertIfNegative val="0"/>
            <c:bubble3D val="0"/>
            <c:extLst>
              <c:ext xmlns:c16="http://schemas.microsoft.com/office/drawing/2014/chart" uri="{C3380CC4-5D6E-409C-BE32-E72D297353CC}">
                <c16:uniqueId val="{00000001-4331-43E9-B007-D96389127C85}"/>
              </c:ext>
            </c:extLst>
          </c:dPt>
          <c:dPt>
            <c:idx val="2"/>
            <c:invertIfNegative val="0"/>
            <c:bubble3D val="0"/>
            <c:extLst>
              <c:ext xmlns:c16="http://schemas.microsoft.com/office/drawing/2014/chart" uri="{C3380CC4-5D6E-409C-BE32-E72D297353CC}">
                <c16:uniqueId val="{00000002-4331-43E9-B007-D96389127C85}"/>
              </c:ext>
            </c:extLst>
          </c:dPt>
          <c:dPt>
            <c:idx val="3"/>
            <c:invertIfNegative val="0"/>
            <c:bubble3D val="0"/>
            <c:extLst>
              <c:ext xmlns:c16="http://schemas.microsoft.com/office/drawing/2014/chart" uri="{C3380CC4-5D6E-409C-BE32-E72D297353CC}">
                <c16:uniqueId val="{00000003-4331-43E9-B007-D96389127C85}"/>
              </c:ext>
            </c:extLst>
          </c:dPt>
          <c:cat>
            <c:strRef>
              <c:f>Calc!$C$16:$C$21</c:f>
              <c:strCache>
                <c:ptCount val="6"/>
                <c:pt idx="0">
                  <c:v>1. Children's Social Care</c:v>
                </c:pt>
                <c:pt idx="1">
                  <c:v>2. Adult Social Care</c:v>
                </c:pt>
                <c:pt idx="2">
                  <c:v>3. Health</c:v>
                </c:pt>
                <c:pt idx="3">
                  <c:v>4. Early Years</c:v>
                </c:pt>
                <c:pt idx="4">
                  <c:v>5. Schools</c:v>
                </c:pt>
                <c:pt idx="5">
                  <c:v>6. Post 16 Options</c:v>
                </c:pt>
              </c:strCache>
            </c:strRef>
          </c:cat>
          <c:val>
            <c:numRef>
              <c:f>Calc!$S$16:$S$21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4331-43E9-B007-D96389127C85}"/>
            </c:ext>
          </c:extLst>
        </c:ser>
        <c:ser>
          <c:idx val="2"/>
          <c:order val="1"/>
          <c:tx>
            <c:strRef>
              <c:f>Calc!$T$5</c:f>
              <c:strCache>
                <c:ptCount val="1"/>
                <c:pt idx="0">
                  <c:v>Partial Compliance</c:v>
                </c:pt>
              </c:strCache>
            </c:strRef>
          </c:tx>
          <c:spPr>
            <a:solidFill>
              <a:schemeClr val="accent2">
                <a:lumMod val="75000"/>
              </a:schemeClr>
            </a:solidFill>
            <a:ln>
              <a:noFill/>
            </a:ln>
          </c:spPr>
          <c:invertIfNegative val="0"/>
          <c:dPt>
            <c:idx val="0"/>
            <c:invertIfNegative val="0"/>
            <c:bubble3D val="0"/>
            <c:extLst>
              <c:ext xmlns:c16="http://schemas.microsoft.com/office/drawing/2014/chart" uri="{C3380CC4-5D6E-409C-BE32-E72D297353CC}">
                <c16:uniqueId val="{00000005-4331-43E9-B007-D96389127C85}"/>
              </c:ext>
            </c:extLst>
          </c:dPt>
          <c:dPt>
            <c:idx val="1"/>
            <c:invertIfNegative val="0"/>
            <c:bubble3D val="0"/>
            <c:extLst>
              <c:ext xmlns:c16="http://schemas.microsoft.com/office/drawing/2014/chart" uri="{C3380CC4-5D6E-409C-BE32-E72D297353CC}">
                <c16:uniqueId val="{00000006-4331-43E9-B007-D96389127C85}"/>
              </c:ext>
            </c:extLst>
          </c:dPt>
          <c:dPt>
            <c:idx val="2"/>
            <c:invertIfNegative val="0"/>
            <c:bubble3D val="0"/>
            <c:extLst>
              <c:ext xmlns:c16="http://schemas.microsoft.com/office/drawing/2014/chart" uri="{C3380CC4-5D6E-409C-BE32-E72D297353CC}">
                <c16:uniqueId val="{00000007-4331-43E9-B007-D96389127C85}"/>
              </c:ext>
            </c:extLst>
          </c:dPt>
          <c:dPt>
            <c:idx val="3"/>
            <c:invertIfNegative val="0"/>
            <c:bubble3D val="0"/>
            <c:extLst>
              <c:ext xmlns:c16="http://schemas.microsoft.com/office/drawing/2014/chart" uri="{C3380CC4-5D6E-409C-BE32-E72D297353CC}">
                <c16:uniqueId val="{00000008-4331-43E9-B007-D96389127C85}"/>
              </c:ext>
            </c:extLst>
          </c:dPt>
          <c:cat>
            <c:strRef>
              <c:f>Calc!$C$16:$C$21</c:f>
              <c:strCache>
                <c:ptCount val="6"/>
                <c:pt idx="0">
                  <c:v>1. Children's Social Care</c:v>
                </c:pt>
                <c:pt idx="1">
                  <c:v>2. Adult Social Care</c:v>
                </c:pt>
                <c:pt idx="2">
                  <c:v>3. Health</c:v>
                </c:pt>
                <c:pt idx="3">
                  <c:v>4. Early Years</c:v>
                </c:pt>
                <c:pt idx="4">
                  <c:v>5. Schools</c:v>
                </c:pt>
                <c:pt idx="5">
                  <c:v>6. Post 16 Options</c:v>
                </c:pt>
              </c:strCache>
            </c:strRef>
          </c:cat>
          <c:val>
            <c:numRef>
              <c:f>Calc!$T$16:$T$21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9-4331-43E9-B007-D96389127C85}"/>
            </c:ext>
          </c:extLst>
        </c:ser>
        <c:ser>
          <c:idx val="3"/>
          <c:order val="2"/>
          <c:tx>
            <c:strRef>
              <c:f>Calc!$U$5</c:f>
              <c:strCache>
                <c:ptCount val="1"/>
                <c:pt idx="0">
                  <c:v>Full Compliance</c:v>
                </c:pt>
              </c:strCache>
            </c:strRef>
          </c:tx>
          <c:spPr>
            <a:solidFill>
              <a:schemeClr val="accent6">
                <a:lumMod val="75000"/>
              </a:schemeClr>
            </a:solidFill>
            <a:ln>
              <a:noFill/>
            </a:ln>
          </c:spPr>
          <c:invertIfNegative val="0"/>
          <c:dPt>
            <c:idx val="0"/>
            <c:invertIfNegative val="0"/>
            <c:bubble3D val="0"/>
            <c:extLst>
              <c:ext xmlns:c16="http://schemas.microsoft.com/office/drawing/2014/chart" uri="{C3380CC4-5D6E-409C-BE32-E72D297353CC}">
                <c16:uniqueId val="{0000000A-4331-43E9-B007-D96389127C85}"/>
              </c:ext>
            </c:extLst>
          </c:dPt>
          <c:dPt>
            <c:idx val="1"/>
            <c:invertIfNegative val="0"/>
            <c:bubble3D val="0"/>
            <c:extLst>
              <c:ext xmlns:c16="http://schemas.microsoft.com/office/drawing/2014/chart" uri="{C3380CC4-5D6E-409C-BE32-E72D297353CC}">
                <c16:uniqueId val="{0000000B-4331-43E9-B007-D96389127C85}"/>
              </c:ext>
            </c:extLst>
          </c:dPt>
          <c:dPt>
            <c:idx val="2"/>
            <c:invertIfNegative val="0"/>
            <c:bubble3D val="0"/>
            <c:extLst>
              <c:ext xmlns:c16="http://schemas.microsoft.com/office/drawing/2014/chart" uri="{C3380CC4-5D6E-409C-BE32-E72D297353CC}">
                <c16:uniqueId val="{0000000C-4331-43E9-B007-D96389127C85}"/>
              </c:ext>
            </c:extLst>
          </c:dPt>
          <c:dPt>
            <c:idx val="3"/>
            <c:invertIfNegative val="0"/>
            <c:bubble3D val="0"/>
            <c:extLst>
              <c:ext xmlns:c16="http://schemas.microsoft.com/office/drawing/2014/chart" uri="{C3380CC4-5D6E-409C-BE32-E72D297353CC}">
                <c16:uniqueId val="{0000000D-4331-43E9-B007-D96389127C85}"/>
              </c:ext>
            </c:extLst>
          </c:dPt>
          <c:cat>
            <c:strRef>
              <c:f>Calc!$C$16:$C$21</c:f>
              <c:strCache>
                <c:ptCount val="6"/>
                <c:pt idx="0">
                  <c:v>1. Children's Social Care</c:v>
                </c:pt>
                <c:pt idx="1">
                  <c:v>2. Adult Social Care</c:v>
                </c:pt>
                <c:pt idx="2">
                  <c:v>3. Health</c:v>
                </c:pt>
                <c:pt idx="3">
                  <c:v>4. Early Years</c:v>
                </c:pt>
                <c:pt idx="4">
                  <c:v>5. Schools</c:v>
                </c:pt>
                <c:pt idx="5">
                  <c:v>6. Post 16 Options</c:v>
                </c:pt>
              </c:strCache>
            </c:strRef>
          </c:cat>
          <c:val>
            <c:numRef>
              <c:f>Calc!$U$16:$U$21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4331-43E9-B007-D96389127C85}"/>
            </c:ext>
          </c:extLst>
        </c:ser>
        <c:ser>
          <c:idx val="4"/>
          <c:order val="3"/>
          <c:tx>
            <c:strRef>
              <c:f>Calc!$V$5</c:f>
              <c:strCache>
                <c:ptCount val="1"/>
                <c:pt idx="0">
                  <c:v>No Response</c:v>
                </c:pt>
              </c:strCache>
            </c:strRef>
          </c:tx>
          <c:spPr>
            <a:noFill/>
            <a:ln>
              <a:noFill/>
            </a:ln>
          </c:spPr>
          <c:invertIfNegative val="0"/>
          <c:dPt>
            <c:idx val="0"/>
            <c:invertIfNegative val="0"/>
            <c:bubble3D val="0"/>
            <c:extLst>
              <c:ext xmlns:c16="http://schemas.microsoft.com/office/drawing/2014/chart" uri="{C3380CC4-5D6E-409C-BE32-E72D297353CC}">
                <c16:uniqueId val="{0000000F-4331-43E9-B007-D96389127C85}"/>
              </c:ext>
            </c:extLst>
          </c:dPt>
          <c:dPt>
            <c:idx val="1"/>
            <c:invertIfNegative val="0"/>
            <c:bubble3D val="0"/>
            <c:extLst>
              <c:ext xmlns:c16="http://schemas.microsoft.com/office/drawing/2014/chart" uri="{C3380CC4-5D6E-409C-BE32-E72D297353CC}">
                <c16:uniqueId val="{00000010-4331-43E9-B007-D96389127C85}"/>
              </c:ext>
            </c:extLst>
          </c:dPt>
          <c:dPt>
            <c:idx val="2"/>
            <c:invertIfNegative val="0"/>
            <c:bubble3D val="0"/>
            <c:extLst>
              <c:ext xmlns:c16="http://schemas.microsoft.com/office/drawing/2014/chart" uri="{C3380CC4-5D6E-409C-BE32-E72D297353CC}">
                <c16:uniqueId val="{00000011-4331-43E9-B007-D96389127C85}"/>
              </c:ext>
            </c:extLst>
          </c:dPt>
          <c:dPt>
            <c:idx val="3"/>
            <c:invertIfNegative val="0"/>
            <c:bubble3D val="0"/>
            <c:extLst>
              <c:ext xmlns:c16="http://schemas.microsoft.com/office/drawing/2014/chart" uri="{C3380CC4-5D6E-409C-BE32-E72D297353CC}">
                <c16:uniqueId val="{00000012-4331-43E9-B007-D96389127C85}"/>
              </c:ext>
            </c:extLst>
          </c:dPt>
          <c:cat>
            <c:strRef>
              <c:f>Calc!$C$16:$C$21</c:f>
              <c:strCache>
                <c:ptCount val="6"/>
                <c:pt idx="0">
                  <c:v>1. Children's Social Care</c:v>
                </c:pt>
                <c:pt idx="1">
                  <c:v>2. Adult Social Care</c:v>
                </c:pt>
                <c:pt idx="2">
                  <c:v>3. Health</c:v>
                </c:pt>
                <c:pt idx="3">
                  <c:v>4. Early Years</c:v>
                </c:pt>
                <c:pt idx="4">
                  <c:v>5. Schools</c:v>
                </c:pt>
                <c:pt idx="5">
                  <c:v>6. Post 16 Options</c:v>
                </c:pt>
              </c:strCache>
            </c:strRef>
          </c:cat>
          <c:val>
            <c:numRef>
              <c:f>Calc!$V$16:$V$21</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13-4331-43E9-B007-D96389127C85}"/>
            </c:ext>
          </c:extLst>
        </c:ser>
        <c:dLbls>
          <c:showLegendKey val="0"/>
          <c:showVal val="0"/>
          <c:showCatName val="0"/>
          <c:showSerName val="0"/>
          <c:showPercent val="0"/>
          <c:showBubbleSize val="0"/>
        </c:dLbls>
        <c:gapWidth val="100"/>
        <c:overlap val="100"/>
        <c:axId val="325457672"/>
        <c:axId val="325454928"/>
      </c:barChart>
      <c:catAx>
        <c:axId val="325457672"/>
        <c:scaling>
          <c:orientation val="maxMin"/>
        </c:scaling>
        <c:delete val="1"/>
        <c:axPos val="l"/>
        <c:numFmt formatCode="General" sourceLinked="0"/>
        <c:majorTickMark val="none"/>
        <c:minorTickMark val="none"/>
        <c:tickLblPos val="nextTo"/>
        <c:crossAx val="325454928"/>
        <c:crosses val="autoZero"/>
        <c:auto val="1"/>
        <c:lblAlgn val="ctr"/>
        <c:lblOffset val="100"/>
        <c:noMultiLvlLbl val="0"/>
      </c:catAx>
      <c:valAx>
        <c:axId val="325454928"/>
        <c:scaling>
          <c:orientation val="minMax"/>
          <c:max val="1"/>
        </c:scaling>
        <c:delete val="0"/>
        <c:axPos val="t"/>
        <c:majorGridlines>
          <c:spPr>
            <a:ln>
              <a:noFill/>
            </a:ln>
          </c:spPr>
        </c:majorGridlines>
        <c:numFmt formatCode="0%" sourceLinked="1"/>
        <c:majorTickMark val="none"/>
        <c:minorTickMark val="none"/>
        <c:tickLblPos val="nextTo"/>
        <c:spPr>
          <a:ln w="6350">
            <a:noFill/>
          </a:ln>
        </c:spPr>
        <c:crossAx val="325457672"/>
        <c:crosses val="autoZero"/>
        <c:crossBetween val="between"/>
        <c:majorUnit val="0.2"/>
        <c:minorUnit val="4.0000000000000008E-2"/>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3C0C-4572-854B-67D260BD703D}"/>
              </c:ext>
            </c:extLst>
          </c:dPt>
          <c:dPt>
            <c:idx val="1"/>
            <c:bubble3D val="0"/>
            <c:spPr>
              <a:solidFill>
                <a:schemeClr val="accent2">
                  <a:lumMod val="75000"/>
                </a:schemeClr>
              </a:solidFill>
              <a:ln>
                <a:noFill/>
              </a:ln>
            </c:spPr>
            <c:extLst>
              <c:ext xmlns:c16="http://schemas.microsoft.com/office/drawing/2014/chart" uri="{C3380CC4-5D6E-409C-BE32-E72D297353CC}">
                <c16:uniqueId val="{00000003-3C0C-4572-854B-67D260BD703D}"/>
              </c:ext>
            </c:extLst>
          </c:dPt>
          <c:dPt>
            <c:idx val="2"/>
            <c:bubble3D val="0"/>
            <c:spPr>
              <a:solidFill>
                <a:schemeClr val="accent6">
                  <a:lumMod val="75000"/>
                </a:schemeClr>
              </a:solidFill>
              <a:ln>
                <a:noFill/>
              </a:ln>
            </c:spPr>
            <c:extLst>
              <c:ext xmlns:c16="http://schemas.microsoft.com/office/drawing/2014/chart" uri="{C3380CC4-5D6E-409C-BE32-E72D297353CC}">
                <c16:uniqueId val="{00000005-3C0C-4572-854B-67D260BD703D}"/>
              </c:ext>
            </c:extLst>
          </c:dPt>
          <c:dPt>
            <c:idx val="3"/>
            <c:bubble3D val="0"/>
            <c:explosion val="6"/>
            <c:spPr>
              <a:noFill/>
              <a:ln>
                <a:noFill/>
              </a:ln>
            </c:spPr>
            <c:extLst>
              <c:ext xmlns:c16="http://schemas.microsoft.com/office/drawing/2014/chart" uri="{C3380CC4-5D6E-409C-BE32-E72D297353CC}">
                <c16:uniqueId val="{00000007-3C0C-4572-854B-67D260BD703D}"/>
              </c:ext>
            </c:extLst>
          </c:dPt>
          <c:dLbls>
            <c:dLbl>
              <c:idx val="3"/>
              <c:delete val="1"/>
              <c:extLst>
                <c:ext xmlns:c15="http://schemas.microsoft.com/office/drawing/2012/chart" uri="{CE6537A1-D6FC-4f65-9D91-7224C49458BB}"/>
                <c:ext xmlns:c16="http://schemas.microsoft.com/office/drawing/2014/chart" uri="{C3380CC4-5D6E-409C-BE32-E72D297353CC}">
                  <c16:uniqueId val="{00000007-3C0C-4572-854B-67D260BD703D}"/>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Calc!$S$5:$V$5</c:f>
              <c:strCache>
                <c:ptCount val="4"/>
                <c:pt idx="0">
                  <c:v>No Compliance</c:v>
                </c:pt>
                <c:pt idx="1">
                  <c:v>Partial Compliance</c:v>
                </c:pt>
                <c:pt idx="2">
                  <c:v>Full Compliance</c:v>
                </c:pt>
                <c:pt idx="3">
                  <c:v>No Response</c:v>
                </c:pt>
              </c:strCache>
            </c:strRef>
          </c:cat>
          <c:val>
            <c:numRef>
              <c:f>Calc!$S$25:$V$25</c:f>
              <c:numCache>
                <c:formatCode>0%</c:formatCode>
                <c:ptCount val="4"/>
                <c:pt idx="0">
                  <c:v>0</c:v>
                </c:pt>
                <c:pt idx="1">
                  <c:v>0</c:v>
                </c:pt>
                <c:pt idx="2">
                  <c:v>0</c:v>
                </c:pt>
                <c:pt idx="3">
                  <c:v>1</c:v>
                </c:pt>
              </c:numCache>
            </c:numRef>
          </c:val>
          <c:extLst>
            <c:ext xmlns:c16="http://schemas.microsoft.com/office/drawing/2014/chart" uri="{C3380CC4-5D6E-409C-BE32-E72D297353CC}">
              <c16:uniqueId val="{00000008-3C0C-4572-854B-67D260BD703D}"/>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91E2-4C7E-8412-A8A1C1143007}"/>
              </c:ext>
            </c:extLst>
          </c:dPt>
          <c:dPt>
            <c:idx val="1"/>
            <c:bubble3D val="0"/>
            <c:spPr>
              <a:solidFill>
                <a:schemeClr val="accent2">
                  <a:lumMod val="75000"/>
                </a:schemeClr>
              </a:solidFill>
              <a:ln>
                <a:noFill/>
              </a:ln>
            </c:spPr>
            <c:extLst>
              <c:ext xmlns:c16="http://schemas.microsoft.com/office/drawing/2014/chart" uri="{C3380CC4-5D6E-409C-BE32-E72D297353CC}">
                <c16:uniqueId val="{00000003-91E2-4C7E-8412-A8A1C1143007}"/>
              </c:ext>
            </c:extLst>
          </c:dPt>
          <c:dPt>
            <c:idx val="2"/>
            <c:bubble3D val="0"/>
            <c:spPr>
              <a:solidFill>
                <a:schemeClr val="accent6">
                  <a:lumMod val="75000"/>
                </a:schemeClr>
              </a:solidFill>
              <a:ln>
                <a:noFill/>
              </a:ln>
            </c:spPr>
            <c:extLst>
              <c:ext xmlns:c16="http://schemas.microsoft.com/office/drawing/2014/chart" uri="{C3380CC4-5D6E-409C-BE32-E72D297353CC}">
                <c16:uniqueId val="{00000005-91E2-4C7E-8412-A8A1C1143007}"/>
              </c:ext>
            </c:extLst>
          </c:dPt>
          <c:dPt>
            <c:idx val="3"/>
            <c:bubble3D val="0"/>
            <c:explosion val="6"/>
            <c:spPr>
              <a:noFill/>
              <a:ln>
                <a:noFill/>
              </a:ln>
            </c:spPr>
            <c:extLst>
              <c:ext xmlns:c16="http://schemas.microsoft.com/office/drawing/2014/chart" uri="{C3380CC4-5D6E-409C-BE32-E72D297353CC}">
                <c16:uniqueId val="{00000007-91E2-4C7E-8412-A8A1C1143007}"/>
              </c:ext>
            </c:extLst>
          </c:dPt>
          <c:dLbls>
            <c:dLbl>
              <c:idx val="3"/>
              <c:delete val="1"/>
              <c:extLst>
                <c:ext xmlns:c15="http://schemas.microsoft.com/office/drawing/2012/chart" uri="{CE6537A1-D6FC-4f65-9D91-7224C49458BB}"/>
                <c:ext xmlns:c16="http://schemas.microsoft.com/office/drawing/2014/chart" uri="{C3380CC4-5D6E-409C-BE32-E72D297353CC}">
                  <c16:uniqueId val="{00000007-91E2-4C7E-8412-A8A1C1143007}"/>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Calc!$I$22:$L$22</c:f>
              <c:numCache>
                <c:formatCode>0%</c:formatCode>
                <c:ptCount val="4"/>
                <c:pt idx="0">
                  <c:v>0</c:v>
                </c:pt>
                <c:pt idx="1">
                  <c:v>0</c:v>
                </c:pt>
                <c:pt idx="2">
                  <c:v>0</c:v>
                </c:pt>
                <c:pt idx="3">
                  <c:v>1</c:v>
                </c:pt>
              </c:numCache>
            </c:numRef>
          </c:val>
          <c:extLst>
            <c:ext xmlns:c16="http://schemas.microsoft.com/office/drawing/2014/chart" uri="{C3380CC4-5D6E-409C-BE32-E72D297353CC}">
              <c16:uniqueId val="{00000008-91E2-4C7E-8412-A8A1C1143007}"/>
            </c:ext>
          </c:extLst>
        </c:ser>
        <c:dLbls>
          <c:showLegendKey val="0"/>
          <c:showVal val="0"/>
          <c:showCatName val="0"/>
          <c:showSerName val="0"/>
          <c:showPercent val="0"/>
          <c:showBubbleSize val="0"/>
          <c:showLeaderLines val="1"/>
        </c:dLbls>
        <c:firstSliceAng val="0"/>
        <c:holeSize val="50"/>
      </c:doughnutChart>
    </c:plotArea>
    <c:legend>
      <c:legendPos val="r"/>
      <c:legendEntry>
        <c:idx val="3"/>
        <c:delete val="1"/>
      </c:legendEntry>
      <c:layout>
        <c:manualLayout>
          <c:xMode val="edge"/>
          <c:yMode val="edge"/>
          <c:x val="0.6720768085725074"/>
          <c:y val="2.4862787926378804E-2"/>
          <c:w val="0.27785390686210315"/>
          <c:h val="0.15544885370262601"/>
        </c:manualLayout>
      </c:layout>
      <c:overlay val="0"/>
      <c:txPr>
        <a:bodyPr/>
        <a:lstStyle/>
        <a:p>
          <a:pPr rtl="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FD6D-414B-B336-930CCFDA1055}"/>
              </c:ext>
            </c:extLst>
          </c:dPt>
          <c:dPt>
            <c:idx val="1"/>
            <c:bubble3D val="0"/>
            <c:spPr>
              <a:solidFill>
                <a:schemeClr val="accent2">
                  <a:lumMod val="75000"/>
                </a:schemeClr>
              </a:solidFill>
              <a:ln>
                <a:noFill/>
              </a:ln>
            </c:spPr>
            <c:extLst>
              <c:ext xmlns:c16="http://schemas.microsoft.com/office/drawing/2014/chart" uri="{C3380CC4-5D6E-409C-BE32-E72D297353CC}">
                <c16:uniqueId val="{00000003-FD6D-414B-B336-930CCFDA1055}"/>
              </c:ext>
            </c:extLst>
          </c:dPt>
          <c:dPt>
            <c:idx val="2"/>
            <c:bubble3D val="0"/>
            <c:spPr>
              <a:solidFill>
                <a:schemeClr val="accent6">
                  <a:lumMod val="75000"/>
                </a:schemeClr>
              </a:solidFill>
              <a:ln>
                <a:noFill/>
              </a:ln>
            </c:spPr>
            <c:extLst>
              <c:ext xmlns:c16="http://schemas.microsoft.com/office/drawing/2014/chart" uri="{C3380CC4-5D6E-409C-BE32-E72D297353CC}">
                <c16:uniqueId val="{00000005-FD6D-414B-B336-930CCFDA1055}"/>
              </c:ext>
            </c:extLst>
          </c:dPt>
          <c:dPt>
            <c:idx val="3"/>
            <c:bubble3D val="0"/>
            <c:explosion val="6"/>
            <c:spPr>
              <a:noFill/>
              <a:ln>
                <a:noFill/>
              </a:ln>
            </c:spPr>
            <c:extLst>
              <c:ext xmlns:c16="http://schemas.microsoft.com/office/drawing/2014/chart" uri="{C3380CC4-5D6E-409C-BE32-E72D297353CC}">
                <c16:uniqueId val="{00000007-FD6D-414B-B336-930CCFDA1055}"/>
              </c:ext>
            </c:extLst>
          </c:dPt>
          <c:dLbls>
            <c:dLbl>
              <c:idx val="3"/>
              <c:delete val="1"/>
              <c:extLst>
                <c:ext xmlns:c15="http://schemas.microsoft.com/office/drawing/2012/chart" uri="{CE6537A1-D6FC-4f65-9D91-7224C49458BB}"/>
                <c:ext xmlns:c16="http://schemas.microsoft.com/office/drawing/2014/chart" uri="{C3380CC4-5D6E-409C-BE32-E72D297353CC}">
                  <c16:uniqueId val="{00000007-FD6D-414B-B336-930CCFDA1055}"/>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Calc!$S$5:$V$5</c:f>
              <c:strCache>
                <c:ptCount val="4"/>
                <c:pt idx="0">
                  <c:v>No Compliance</c:v>
                </c:pt>
                <c:pt idx="1">
                  <c:v>Partial Compliance</c:v>
                </c:pt>
                <c:pt idx="2">
                  <c:v>Full Compliance</c:v>
                </c:pt>
                <c:pt idx="3">
                  <c:v>No Response</c:v>
                </c:pt>
              </c:strCache>
            </c:strRef>
          </c:cat>
          <c:val>
            <c:numRef>
              <c:f>Calc!$S$16:$V$16</c:f>
              <c:numCache>
                <c:formatCode>0%</c:formatCode>
                <c:ptCount val="4"/>
                <c:pt idx="0">
                  <c:v>0</c:v>
                </c:pt>
                <c:pt idx="1">
                  <c:v>0</c:v>
                </c:pt>
                <c:pt idx="2">
                  <c:v>0</c:v>
                </c:pt>
                <c:pt idx="3">
                  <c:v>1</c:v>
                </c:pt>
              </c:numCache>
            </c:numRef>
          </c:val>
          <c:extLst>
            <c:ext xmlns:c16="http://schemas.microsoft.com/office/drawing/2014/chart" uri="{C3380CC4-5D6E-409C-BE32-E72D297353CC}">
              <c16:uniqueId val="{00000008-FD6D-414B-B336-930CCFDA1055}"/>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73FF-4A47-9285-AA4D89BF865E}"/>
              </c:ext>
            </c:extLst>
          </c:dPt>
          <c:dPt>
            <c:idx val="1"/>
            <c:bubble3D val="0"/>
            <c:spPr>
              <a:solidFill>
                <a:schemeClr val="accent2">
                  <a:lumMod val="75000"/>
                </a:schemeClr>
              </a:solidFill>
              <a:ln>
                <a:noFill/>
              </a:ln>
            </c:spPr>
            <c:extLst>
              <c:ext xmlns:c16="http://schemas.microsoft.com/office/drawing/2014/chart" uri="{C3380CC4-5D6E-409C-BE32-E72D297353CC}">
                <c16:uniqueId val="{00000003-73FF-4A47-9285-AA4D89BF865E}"/>
              </c:ext>
            </c:extLst>
          </c:dPt>
          <c:dPt>
            <c:idx val="2"/>
            <c:bubble3D val="0"/>
            <c:spPr>
              <a:solidFill>
                <a:schemeClr val="accent6">
                  <a:lumMod val="75000"/>
                </a:schemeClr>
              </a:solidFill>
              <a:ln>
                <a:noFill/>
              </a:ln>
            </c:spPr>
            <c:extLst>
              <c:ext xmlns:c16="http://schemas.microsoft.com/office/drawing/2014/chart" uri="{C3380CC4-5D6E-409C-BE32-E72D297353CC}">
                <c16:uniqueId val="{00000005-73FF-4A47-9285-AA4D89BF865E}"/>
              </c:ext>
            </c:extLst>
          </c:dPt>
          <c:dPt>
            <c:idx val="3"/>
            <c:bubble3D val="0"/>
            <c:explosion val="6"/>
            <c:spPr>
              <a:noFill/>
              <a:ln>
                <a:noFill/>
              </a:ln>
            </c:spPr>
            <c:extLst>
              <c:ext xmlns:c16="http://schemas.microsoft.com/office/drawing/2014/chart" uri="{C3380CC4-5D6E-409C-BE32-E72D297353CC}">
                <c16:uniqueId val="{00000007-73FF-4A47-9285-AA4D89BF865E}"/>
              </c:ext>
            </c:extLst>
          </c:dPt>
          <c:dLbls>
            <c:dLbl>
              <c:idx val="3"/>
              <c:delete val="1"/>
              <c:extLst>
                <c:ext xmlns:c15="http://schemas.microsoft.com/office/drawing/2012/chart" uri="{CE6537A1-D6FC-4f65-9D91-7224C49458BB}"/>
                <c:ext xmlns:c16="http://schemas.microsoft.com/office/drawing/2014/chart" uri="{C3380CC4-5D6E-409C-BE32-E72D297353CC}">
                  <c16:uniqueId val="{00000007-73FF-4A47-9285-AA4D89BF865E}"/>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Calc!$I$23:$L$23</c:f>
              <c:numCache>
                <c:formatCode>0%</c:formatCode>
                <c:ptCount val="4"/>
                <c:pt idx="0">
                  <c:v>0</c:v>
                </c:pt>
                <c:pt idx="1">
                  <c:v>0</c:v>
                </c:pt>
                <c:pt idx="2">
                  <c:v>0</c:v>
                </c:pt>
                <c:pt idx="3">
                  <c:v>1</c:v>
                </c:pt>
              </c:numCache>
            </c:numRef>
          </c:val>
          <c:extLst>
            <c:ext xmlns:c16="http://schemas.microsoft.com/office/drawing/2014/chart" uri="{C3380CC4-5D6E-409C-BE32-E72D297353CC}">
              <c16:uniqueId val="{00000008-73FF-4A47-9285-AA4D89BF865E}"/>
            </c:ext>
          </c:extLst>
        </c:ser>
        <c:dLbls>
          <c:showLegendKey val="0"/>
          <c:showVal val="0"/>
          <c:showCatName val="0"/>
          <c:showSerName val="0"/>
          <c:showPercent val="0"/>
          <c:showBubbleSize val="0"/>
          <c:showLeaderLines val="1"/>
        </c:dLbls>
        <c:firstSliceAng val="0"/>
        <c:holeSize val="50"/>
      </c:doughnutChart>
    </c:plotArea>
    <c:legend>
      <c:legendPos val="r"/>
      <c:legendEntry>
        <c:idx val="3"/>
        <c:delete val="1"/>
      </c:legendEntry>
      <c:layout>
        <c:manualLayout>
          <c:xMode val="edge"/>
          <c:yMode val="edge"/>
          <c:x val="0.6720768085725074"/>
          <c:y val="2.4862787926378804E-2"/>
          <c:w val="0.27785390686210315"/>
          <c:h val="0.15544885370262601"/>
        </c:manualLayout>
      </c:layout>
      <c:overlay val="0"/>
      <c:txPr>
        <a:bodyPr/>
        <a:lstStyle/>
        <a:p>
          <a:pPr rtl="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ACD4-4D85-9D49-36E8F5B09D56}"/>
              </c:ext>
            </c:extLst>
          </c:dPt>
          <c:dPt>
            <c:idx val="1"/>
            <c:bubble3D val="0"/>
            <c:spPr>
              <a:solidFill>
                <a:schemeClr val="accent2">
                  <a:lumMod val="75000"/>
                </a:schemeClr>
              </a:solidFill>
              <a:ln>
                <a:noFill/>
              </a:ln>
            </c:spPr>
            <c:extLst>
              <c:ext xmlns:c16="http://schemas.microsoft.com/office/drawing/2014/chart" uri="{C3380CC4-5D6E-409C-BE32-E72D297353CC}">
                <c16:uniqueId val="{00000003-ACD4-4D85-9D49-36E8F5B09D56}"/>
              </c:ext>
            </c:extLst>
          </c:dPt>
          <c:dPt>
            <c:idx val="2"/>
            <c:bubble3D val="0"/>
            <c:spPr>
              <a:solidFill>
                <a:schemeClr val="accent6">
                  <a:lumMod val="75000"/>
                </a:schemeClr>
              </a:solidFill>
              <a:ln>
                <a:noFill/>
              </a:ln>
            </c:spPr>
            <c:extLst>
              <c:ext xmlns:c16="http://schemas.microsoft.com/office/drawing/2014/chart" uri="{C3380CC4-5D6E-409C-BE32-E72D297353CC}">
                <c16:uniqueId val="{00000005-ACD4-4D85-9D49-36E8F5B09D56}"/>
              </c:ext>
            </c:extLst>
          </c:dPt>
          <c:dPt>
            <c:idx val="3"/>
            <c:bubble3D val="0"/>
            <c:explosion val="6"/>
            <c:spPr>
              <a:noFill/>
              <a:ln>
                <a:noFill/>
              </a:ln>
            </c:spPr>
            <c:extLst>
              <c:ext xmlns:c16="http://schemas.microsoft.com/office/drawing/2014/chart" uri="{C3380CC4-5D6E-409C-BE32-E72D297353CC}">
                <c16:uniqueId val="{00000007-ACD4-4D85-9D49-36E8F5B09D56}"/>
              </c:ext>
            </c:extLst>
          </c:dPt>
          <c:dLbls>
            <c:dLbl>
              <c:idx val="3"/>
              <c:delete val="1"/>
              <c:extLst>
                <c:ext xmlns:c15="http://schemas.microsoft.com/office/drawing/2012/chart" uri="{CE6537A1-D6FC-4f65-9D91-7224C49458BB}"/>
                <c:ext xmlns:c16="http://schemas.microsoft.com/office/drawing/2014/chart" uri="{C3380CC4-5D6E-409C-BE32-E72D297353CC}">
                  <c16:uniqueId val="{00000007-ACD4-4D85-9D49-36E8F5B09D56}"/>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Calc!$S$5:$V$5</c:f>
              <c:strCache>
                <c:ptCount val="4"/>
                <c:pt idx="0">
                  <c:v>No Compliance</c:v>
                </c:pt>
                <c:pt idx="1">
                  <c:v>Partial Compliance</c:v>
                </c:pt>
                <c:pt idx="2">
                  <c:v>Full Compliance</c:v>
                </c:pt>
                <c:pt idx="3">
                  <c:v>No Response</c:v>
                </c:pt>
              </c:strCache>
            </c:strRef>
          </c:cat>
          <c:val>
            <c:numRef>
              <c:f>Calc!$S$16:$V$16</c:f>
              <c:numCache>
                <c:formatCode>0%</c:formatCode>
                <c:ptCount val="4"/>
                <c:pt idx="0">
                  <c:v>0</c:v>
                </c:pt>
                <c:pt idx="1">
                  <c:v>0</c:v>
                </c:pt>
                <c:pt idx="2">
                  <c:v>0</c:v>
                </c:pt>
                <c:pt idx="3">
                  <c:v>1</c:v>
                </c:pt>
              </c:numCache>
            </c:numRef>
          </c:val>
          <c:extLst>
            <c:ext xmlns:c16="http://schemas.microsoft.com/office/drawing/2014/chart" uri="{C3380CC4-5D6E-409C-BE32-E72D297353CC}">
              <c16:uniqueId val="{00000008-ACD4-4D85-9D49-36E8F5B09D56}"/>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Calc!$I$5</c:f>
              <c:strCache>
                <c:ptCount val="1"/>
                <c:pt idx="0">
                  <c:v>No Compliance</c:v>
                </c:pt>
              </c:strCache>
            </c:strRef>
          </c:tx>
          <c:spPr>
            <a:solidFill>
              <a:srgbClr val="CC0000"/>
            </a:solidFill>
            <a:ln>
              <a:noFill/>
            </a:ln>
          </c:spPr>
          <c:invertIfNegative val="0"/>
          <c:dPt>
            <c:idx val="0"/>
            <c:invertIfNegative val="0"/>
            <c:bubble3D val="0"/>
            <c:extLst>
              <c:ext xmlns:c16="http://schemas.microsoft.com/office/drawing/2014/chart" uri="{C3380CC4-5D6E-409C-BE32-E72D297353CC}">
                <c16:uniqueId val="{00000000-DD10-4022-B0D6-439B0A707910}"/>
              </c:ext>
            </c:extLst>
          </c:dPt>
          <c:dPt>
            <c:idx val="1"/>
            <c:invertIfNegative val="0"/>
            <c:bubble3D val="0"/>
            <c:extLst>
              <c:ext xmlns:c16="http://schemas.microsoft.com/office/drawing/2014/chart" uri="{C3380CC4-5D6E-409C-BE32-E72D297353CC}">
                <c16:uniqueId val="{00000001-DD10-4022-B0D6-439B0A707910}"/>
              </c:ext>
            </c:extLst>
          </c:dPt>
          <c:dPt>
            <c:idx val="2"/>
            <c:invertIfNegative val="0"/>
            <c:bubble3D val="0"/>
            <c:extLst>
              <c:ext xmlns:c16="http://schemas.microsoft.com/office/drawing/2014/chart" uri="{C3380CC4-5D6E-409C-BE32-E72D297353CC}">
                <c16:uniqueId val="{00000002-DD10-4022-B0D6-439B0A707910}"/>
              </c:ext>
            </c:extLst>
          </c:dPt>
          <c:dPt>
            <c:idx val="3"/>
            <c:invertIfNegative val="0"/>
            <c:bubble3D val="0"/>
            <c:extLst>
              <c:ext xmlns:c16="http://schemas.microsoft.com/office/drawing/2014/chart" uri="{C3380CC4-5D6E-409C-BE32-E72D297353CC}">
                <c16:uniqueId val="{00000003-DD10-4022-B0D6-439B0A707910}"/>
              </c:ext>
            </c:extLst>
          </c:dPt>
          <c:cat>
            <c:strRef>
              <c:f>Calc!$C$16:$C$23</c:f>
              <c:strCache>
                <c:ptCount val="8"/>
                <c:pt idx="0">
                  <c:v>1. Children's Social Care</c:v>
                </c:pt>
                <c:pt idx="1">
                  <c:v>2. Adult Social Care</c:v>
                </c:pt>
                <c:pt idx="2">
                  <c:v>3. Health</c:v>
                </c:pt>
                <c:pt idx="3">
                  <c:v>4. Early Years</c:v>
                </c:pt>
                <c:pt idx="4">
                  <c:v>5. Schools</c:v>
                </c:pt>
                <c:pt idx="5">
                  <c:v>6. Post 16 Options</c:v>
                </c:pt>
                <c:pt idx="6">
                  <c:v>7. Young People's Engagement </c:v>
                </c:pt>
                <c:pt idx="7">
                  <c:v>8. Family Engagement</c:v>
                </c:pt>
              </c:strCache>
            </c:strRef>
          </c:cat>
          <c:val>
            <c:numRef>
              <c:f>Calc!$I$16:$I$23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DD10-4022-B0D6-439B0A707910}"/>
            </c:ext>
          </c:extLst>
        </c:ser>
        <c:ser>
          <c:idx val="2"/>
          <c:order val="1"/>
          <c:tx>
            <c:strRef>
              <c:f>Calc!$J$5</c:f>
              <c:strCache>
                <c:ptCount val="1"/>
                <c:pt idx="0">
                  <c:v>Partial Compliance</c:v>
                </c:pt>
              </c:strCache>
            </c:strRef>
          </c:tx>
          <c:spPr>
            <a:solidFill>
              <a:schemeClr val="accent2">
                <a:lumMod val="75000"/>
              </a:schemeClr>
            </a:solidFill>
            <a:ln>
              <a:noFill/>
            </a:ln>
          </c:spPr>
          <c:invertIfNegative val="0"/>
          <c:dPt>
            <c:idx val="0"/>
            <c:invertIfNegative val="0"/>
            <c:bubble3D val="0"/>
            <c:extLst>
              <c:ext xmlns:c16="http://schemas.microsoft.com/office/drawing/2014/chart" uri="{C3380CC4-5D6E-409C-BE32-E72D297353CC}">
                <c16:uniqueId val="{00000005-DD10-4022-B0D6-439B0A707910}"/>
              </c:ext>
            </c:extLst>
          </c:dPt>
          <c:dPt>
            <c:idx val="1"/>
            <c:invertIfNegative val="0"/>
            <c:bubble3D val="0"/>
            <c:extLst>
              <c:ext xmlns:c16="http://schemas.microsoft.com/office/drawing/2014/chart" uri="{C3380CC4-5D6E-409C-BE32-E72D297353CC}">
                <c16:uniqueId val="{00000006-DD10-4022-B0D6-439B0A707910}"/>
              </c:ext>
            </c:extLst>
          </c:dPt>
          <c:dPt>
            <c:idx val="2"/>
            <c:invertIfNegative val="0"/>
            <c:bubble3D val="0"/>
            <c:extLst>
              <c:ext xmlns:c16="http://schemas.microsoft.com/office/drawing/2014/chart" uri="{C3380CC4-5D6E-409C-BE32-E72D297353CC}">
                <c16:uniqueId val="{00000007-DD10-4022-B0D6-439B0A707910}"/>
              </c:ext>
            </c:extLst>
          </c:dPt>
          <c:dPt>
            <c:idx val="3"/>
            <c:invertIfNegative val="0"/>
            <c:bubble3D val="0"/>
            <c:extLst>
              <c:ext xmlns:c16="http://schemas.microsoft.com/office/drawing/2014/chart" uri="{C3380CC4-5D6E-409C-BE32-E72D297353CC}">
                <c16:uniqueId val="{00000008-DD10-4022-B0D6-439B0A707910}"/>
              </c:ext>
            </c:extLst>
          </c:dPt>
          <c:cat>
            <c:strRef>
              <c:f>Calc!$C$16:$C$23</c:f>
              <c:strCache>
                <c:ptCount val="8"/>
                <c:pt idx="0">
                  <c:v>1. Children's Social Care</c:v>
                </c:pt>
                <c:pt idx="1">
                  <c:v>2. Adult Social Care</c:v>
                </c:pt>
                <c:pt idx="2">
                  <c:v>3. Health</c:v>
                </c:pt>
                <c:pt idx="3">
                  <c:v>4. Early Years</c:v>
                </c:pt>
                <c:pt idx="4">
                  <c:v>5. Schools</c:v>
                </c:pt>
                <c:pt idx="5">
                  <c:v>6. Post 16 Options</c:v>
                </c:pt>
                <c:pt idx="6">
                  <c:v>7. Young People's Engagement </c:v>
                </c:pt>
                <c:pt idx="7">
                  <c:v>8. Family Engagement</c:v>
                </c:pt>
              </c:strCache>
            </c:strRef>
          </c:cat>
          <c:val>
            <c:numRef>
              <c:f>Calc!$J$16:$J$23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9-DD10-4022-B0D6-439B0A707910}"/>
            </c:ext>
          </c:extLst>
        </c:ser>
        <c:ser>
          <c:idx val="3"/>
          <c:order val="2"/>
          <c:tx>
            <c:strRef>
              <c:f>Calc!$K$5</c:f>
              <c:strCache>
                <c:ptCount val="1"/>
                <c:pt idx="0">
                  <c:v>Full Compliance</c:v>
                </c:pt>
              </c:strCache>
            </c:strRef>
          </c:tx>
          <c:spPr>
            <a:solidFill>
              <a:schemeClr val="accent6">
                <a:lumMod val="75000"/>
              </a:schemeClr>
            </a:solidFill>
            <a:ln>
              <a:noFill/>
            </a:ln>
          </c:spPr>
          <c:invertIfNegative val="0"/>
          <c:dPt>
            <c:idx val="0"/>
            <c:invertIfNegative val="0"/>
            <c:bubble3D val="0"/>
            <c:extLst>
              <c:ext xmlns:c16="http://schemas.microsoft.com/office/drawing/2014/chart" uri="{C3380CC4-5D6E-409C-BE32-E72D297353CC}">
                <c16:uniqueId val="{0000000A-DD10-4022-B0D6-439B0A707910}"/>
              </c:ext>
            </c:extLst>
          </c:dPt>
          <c:dPt>
            <c:idx val="1"/>
            <c:invertIfNegative val="0"/>
            <c:bubble3D val="0"/>
            <c:extLst>
              <c:ext xmlns:c16="http://schemas.microsoft.com/office/drawing/2014/chart" uri="{C3380CC4-5D6E-409C-BE32-E72D297353CC}">
                <c16:uniqueId val="{0000000B-DD10-4022-B0D6-439B0A707910}"/>
              </c:ext>
            </c:extLst>
          </c:dPt>
          <c:dPt>
            <c:idx val="2"/>
            <c:invertIfNegative val="0"/>
            <c:bubble3D val="0"/>
            <c:extLst>
              <c:ext xmlns:c16="http://schemas.microsoft.com/office/drawing/2014/chart" uri="{C3380CC4-5D6E-409C-BE32-E72D297353CC}">
                <c16:uniqueId val="{0000000C-DD10-4022-B0D6-439B0A707910}"/>
              </c:ext>
            </c:extLst>
          </c:dPt>
          <c:dPt>
            <c:idx val="3"/>
            <c:invertIfNegative val="0"/>
            <c:bubble3D val="0"/>
            <c:extLst>
              <c:ext xmlns:c16="http://schemas.microsoft.com/office/drawing/2014/chart" uri="{C3380CC4-5D6E-409C-BE32-E72D297353CC}">
                <c16:uniqueId val="{0000000D-DD10-4022-B0D6-439B0A707910}"/>
              </c:ext>
            </c:extLst>
          </c:dPt>
          <c:cat>
            <c:strRef>
              <c:f>Calc!$C$16:$C$23</c:f>
              <c:strCache>
                <c:ptCount val="8"/>
                <c:pt idx="0">
                  <c:v>1. Children's Social Care</c:v>
                </c:pt>
                <c:pt idx="1">
                  <c:v>2. Adult Social Care</c:v>
                </c:pt>
                <c:pt idx="2">
                  <c:v>3. Health</c:v>
                </c:pt>
                <c:pt idx="3">
                  <c:v>4. Early Years</c:v>
                </c:pt>
                <c:pt idx="4">
                  <c:v>5. Schools</c:v>
                </c:pt>
                <c:pt idx="5">
                  <c:v>6. Post 16 Options</c:v>
                </c:pt>
                <c:pt idx="6">
                  <c:v>7. Young People's Engagement </c:v>
                </c:pt>
                <c:pt idx="7">
                  <c:v>8. Family Engagement</c:v>
                </c:pt>
              </c:strCache>
            </c:strRef>
          </c:cat>
          <c:val>
            <c:numRef>
              <c:f>Calc!$K$16:$K$23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E-DD10-4022-B0D6-439B0A707910}"/>
            </c:ext>
          </c:extLst>
        </c:ser>
        <c:ser>
          <c:idx val="4"/>
          <c:order val="3"/>
          <c:tx>
            <c:strRef>
              <c:f>Calc!$L$5</c:f>
              <c:strCache>
                <c:ptCount val="1"/>
                <c:pt idx="0">
                  <c:v>No Response</c:v>
                </c:pt>
              </c:strCache>
            </c:strRef>
          </c:tx>
          <c:spPr>
            <a:noFill/>
            <a:ln>
              <a:noFill/>
            </a:ln>
          </c:spPr>
          <c:invertIfNegative val="0"/>
          <c:dPt>
            <c:idx val="0"/>
            <c:invertIfNegative val="0"/>
            <c:bubble3D val="0"/>
            <c:extLst>
              <c:ext xmlns:c16="http://schemas.microsoft.com/office/drawing/2014/chart" uri="{C3380CC4-5D6E-409C-BE32-E72D297353CC}">
                <c16:uniqueId val="{0000000F-DD10-4022-B0D6-439B0A707910}"/>
              </c:ext>
            </c:extLst>
          </c:dPt>
          <c:dPt>
            <c:idx val="1"/>
            <c:invertIfNegative val="0"/>
            <c:bubble3D val="0"/>
            <c:extLst>
              <c:ext xmlns:c16="http://schemas.microsoft.com/office/drawing/2014/chart" uri="{C3380CC4-5D6E-409C-BE32-E72D297353CC}">
                <c16:uniqueId val="{00000010-DD10-4022-B0D6-439B0A707910}"/>
              </c:ext>
            </c:extLst>
          </c:dPt>
          <c:dPt>
            <c:idx val="2"/>
            <c:invertIfNegative val="0"/>
            <c:bubble3D val="0"/>
            <c:extLst>
              <c:ext xmlns:c16="http://schemas.microsoft.com/office/drawing/2014/chart" uri="{C3380CC4-5D6E-409C-BE32-E72D297353CC}">
                <c16:uniqueId val="{00000011-DD10-4022-B0D6-439B0A707910}"/>
              </c:ext>
            </c:extLst>
          </c:dPt>
          <c:dPt>
            <c:idx val="3"/>
            <c:invertIfNegative val="0"/>
            <c:bubble3D val="0"/>
            <c:extLst>
              <c:ext xmlns:c16="http://schemas.microsoft.com/office/drawing/2014/chart" uri="{C3380CC4-5D6E-409C-BE32-E72D297353CC}">
                <c16:uniqueId val="{00000012-DD10-4022-B0D6-439B0A707910}"/>
              </c:ext>
            </c:extLst>
          </c:dPt>
          <c:cat>
            <c:strRef>
              <c:f>Calc!$C$16:$C$23</c:f>
              <c:strCache>
                <c:ptCount val="8"/>
                <c:pt idx="0">
                  <c:v>1. Children's Social Care</c:v>
                </c:pt>
                <c:pt idx="1">
                  <c:v>2. Adult Social Care</c:v>
                </c:pt>
                <c:pt idx="2">
                  <c:v>3. Health</c:v>
                </c:pt>
                <c:pt idx="3">
                  <c:v>4. Early Years</c:v>
                </c:pt>
                <c:pt idx="4">
                  <c:v>5. Schools</c:v>
                </c:pt>
                <c:pt idx="5">
                  <c:v>6. Post 16 Options</c:v>
                </c:pt>
                <c:pt idx="6">
                  <c:v>7. Young People's Engagement </c:v>
                </c:pt>
                <c:pt idx="7">
                  <c:v>8. Family Engagement</c:v>
                </c:pt>
              </c:strCache>
            </c:strRef>
          </c:cat>
          <c:val>
            <c:numRef>
              <c:f>Calc!$L$16:$L$23</c:f>
              <c:numCache>
                <c:formatCode>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13-DD10-4022-B0D6-439B0A707910}"/>
            </c:ext>
          </c:extLst>
        </c:ser>
        <c:dLbls>
          <c:showLegendKey val="0"/>
          <c:showVal val="0"/>
          <c:showCatName val="0"/>
          <c:showSerName val="0"/>
          <c:showPercent val="0"/>
          <c:showBubbleSize val="0"/>
        </c:dLbls>
        <c:gapWidth val="100"/>
        <c:overlap val="100"/>
        <c:axId val="325458064"/>
        <c:axId val="325458456"/>
      </c:barChart>
      <c:catAx>
        <c:axId val="325458064"/>
        <c:scaling>
          <c:orientation val="maxMin"/>
        </c:scaling>
        <c:delete val="0"/>
        <c:axPos val="l"/>
        <c:numFmt formatCode="General" sourceLinked="0"/>
        <c:majorTickMark val="none"/>
        <c:minorTickMark val="none"/>
        <c:tickLblPos val="nextTo"/>
        <c:spPr>
          <a:ln w="6350">
            <a:noFill/>
          </a:ln>
        </c:spPr>
        <c:crossAx val="325458456"/>
        <c:crosses val="autoZero"/>
        <c:auto val="1"/>
        <c:lblAlgn val="ctr"/>
        <c:lblOffset val="100"/>
        <c:noMultiLvlLbl val="0"/>
      </c:catAx>
      <c:valAx>
        <c:axId val="325458456"/>
        <c:scaling>
          <c:orientation val="minMax"/>
          <c:max val="1"/>
        </c:scaling>
        <c:delete val="0"/>
        <c:axPos val="t"/>
        <c:majorGridlines>
          <c:spPr>
            <a:ln>
              <a:noFill/>
            </a:ln>
          </c:spPr>
        </c:majorGridlines>
        <c:numFmt formatCode="0%" sourceLinked="1"/>
        <c:majorTickMark val="none"/>
        <c:minorTickMark val="none"/>
        <c:tickLblPos val="nextTo"/>
        <c:spPr>
          <a:ln w="6350">
            <a:noFill/>
          </a:ln>
        </c:spPr>
        <c:crossAx val="325458064"/>
        <c:crosses val="autoZero"/>
        <c:crossBetween val="between"/>
        <c:majorUnit val="0.2"/>
        <c:minorUnit val="4.0000000000000008E-2"/>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Calc!$S$5</c:f>
              <c:strCache>
                <c:ptCount val="1"/>
                <c:pt idx="0">
                  <c:v>No Compliance</c:v>
                </c:pt>
              </c:strCache>
            </c:strRef>
          </c:tx>
          <c:spPr>
            <a:solidFill>
              <a:srgbClr val="CC0000"/>
            </a:solidFill>
            <a:ln>
              <a:noFill/>
            </a:ln>
          </c:spPr>
          <c:invertIfNegative val="0"/>
          <c:dPt>
            <c:idx val="0"/>
            <c:invertIfNegative val="0"/>
            <c:bubble3D val="0"/>
            <c:extLst>
              <c:ext xmlns:c16="http://schemas.microsoft.com/office/drawing/2014/chart" uri="{C3380CC4-5D6E-409C-BE32-E72D297353CC}">
                <c16:uniqueId val="{00000000-59D0-4148-8C7E-9BBCE2D62F41}"/>
              </c:ext>
            </c:extLst>
          </c:dPt>
          <c:dPt>
            <c:idx val="1"/>
            <c:invertIfNegative val="0"/>
            <c:bubble3D val="0"/>
            <c:extLst>
              <c:ext xmlns:c16="http://schemas.microsoft.com/office/drawing/2014/chart" uri="{C3380CC4-5D6E-409C-BE32-E72D297353CC}">
                <c16:uniqueId val="{00000001-59D0-4148-8C7E-9BBCE2D62F41}"/>
              </c:ext>
            </c:extLst>
          </c:dPt>
          <c:dPt>
            <c:idx val="2"/>
            <c:invertIfNegative val="0"/>
            <c:bubble3D val="0"/>
            <c:extLst>
              <c:ext xmlns:c16="http://schemas.microsoft.com/office/drawing/2014/chart" uri="{C3380CC4-5D6E-409C-BE32-E72D297353CC}">
                <c16:uniqueId val="{00000002-59D0-4148-8C7E-9BBCE2D62F41}"/>
              </c:ext>
            </c:extLst>
          </c:dPt>
          <c:dPt>
            <c:idx val="3"/>
            <c:invertIfNegative val="0"/>
            <c:bubble3D val="0"/>
            <c:extLst>
              <c:ext xmlns:c16="http://schemas.microsoft.com/office/drawing/2014/chart" uri="{C3380CC4-5D6E-409C-BE32-E72D297353CC}">
                <c16:uniqueId val="{00000003-59D0-4148-8C7E-9BBCE2D62F41}"/>
              </c:ext>
            </c:extLst>
          </c:dPt>
          <c:cat>
            <c:strRef>
              <c:f>Calc!$C$16:$C$23</c:f>
              <c:strCache>
                <c:ptCount val="8"/>
                <c:pt idx="0">
                  <c:v>1. Children's Social Care</c:v>
                </c:pt>
                <c:pt idx="1">
                  <c:v>2. Adult Social Care</c:v>
                </c:pt>
                <c:pt idx="2">
                  <c:v>3. Health</c:v>
                </c:pt>
                <c:pt idx="3">
                  <c:v>4. Early Years</c:v>
                </c:pt>
                <c:pt idx="4">
                  <c:v>5. Schools</c:v>
                </c:pt>
                <c:pt idx="5">
                  <c:v>6. Post 16 Options</c:v>
                </c:pt>
                <c:pt idx="6">
                  <c:v>7. Young People's Engagement </c:v>
                </c:pt>
                <c:pt idx="7">
                  <c:v>8. Family Engagement</c:v>
                </c:pt>
              </c:strCache>
            </c:strRef>
          </c:cat>
          <c:val>
            <c:numRef>
              <c:f>Calc!$S$16:$S$23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59D0-4148-8C7E-9BBCE2D62F41}"/>
            </c:ext>
          </c:extLst>
        </c:ser>
        <c:ser>
          <c:idx val="2"/>
          <c:order val="1"/>
          <c:tx>
            <c:strRef>
              <c:f>Calc!$T$5</c:f>
              <c:strCache>
                <c:ptCount val="1"/>
                <c:pt idx="0">
                  <c:v>Partial Compliance</c:v>
                </c:pt>
              </c:strCache>
            </c:strRef>
          </c:tx>
          <c:spPr>
            <a:solidFill>
              <a:schemeClr val="accent2">
                <a:lumMod val="75000"/>
              </a:schemeClr>
            </a:solidFill>
            <a:ln>
              <a:noFill/>
            </a:ln>
          </c:spPr>
          <c:invertIfNegative val="0"/>
          <c:dPt>
            <c:idx val="0"/>
            <c:invertIfNegative val="0"/>
            <c:bubble3D val="0"/>
            <c:extLst>
              <c:ext xmlns:c16="http://schemas.microsoft.com/office/drawing/2014/chart" uri="{C3380CC4-5D6E-409C-BE32-E72D297353CC}">
                <c16:uniqueId val="{00000005-59D0-4148-8C7E-9BBCE2D62F41}"/>
              </c:ext>
            </c:extLst>
          </c:dPt>
          <c:dPt>
            <c:idx val="1"/>
            <c:invertIfNegative val="0"/>
            <c:bubble3D val="0"/>
            <c:extLst>
              <c:ext xmlns:c16="http://schemas.microsoft.com/office/drawing/2014/chart" uri="{C3380CC4-5D6E-409C-BE32-E72D297353CC}">
                <c16:uniqueId val="{00000006-59D0-4148-8C7E-9BBCE2D62F41}"/>
              </c:ext>
            </c:extLst>
          </c:dPt>
          <c:dPt>
            <c:idx val="2"/>
            <c:invertIfNegative val="0"/>
            <c:bubble3D val="0"/>
            <c:extLst>
              <c:ext xmlns:c16="http://schemas.microsoft.com/office/drawing/2014/chart" uri="{C3380CC4-5D6E-409C-BE32-E72D297353CC}">
                <c16:uniqueId val="{00000007-59D0-4148-8C7E-9BBCE2D62F41}"/>
              </c:ext>
            </c:extLst>
          </c:dPt>
          <c:dPt>
            <c:idx val="3"/>
            <c:invertIfNegative val="0"/>
            <c:bubble3D val="0"/>
            <c:extLst>
              <c:ext xmlns:c16="http://schemas.microsoft.com/office/drawing/2014/chart" uri="{C3380CC4-5D6E-409C-BE32-E72D297353CC}">
                <c16:uniqueId val="{00000008-59D0-4148-8C7E-9BBCE2D62F41}"/>
              </c:ext>
            </c:extLst>
          </c:dPt>
          <c:cat>
            <c:strRef>
              <c:f>Calc!$C$16:$C$23</c:f>
              <c:strCache>
                <c:ptCount val="8"/>
                <c:pt idx="0">
                  <c:v>1. Children's Social Care</c:v>
                </c:pt>
                <c:pt idx="1">
                  <c:v>2. Adult Social Care</c:v>
                </c:pt>
                <c:pt idx="2">
                  <c:v>3. Health</c:v>
                </c:pt>
                <c:pt idx="3">
                  <c:v>4. Early Years</c:v>
                </c:pt>
                <c:pt idx="4">
                  <c:v>5. Schools</c:v>
                </c:pt>
                <c:pt idx="5">
                  <c:v>6. Post 16 Options</c:v>
                </c:pt>
                <c:pt idx="6">
                  <c:v>7. Young People's Engagement </c:v>
                </c:pt>
                <c:pt idx="7">
                  <c:v>8. Family Engagement</c:v>
                </c:pt>
              </c:strCache>
            </c:strRef>
          </c:cat>
          <c:val>
            <c:numRef>
              <c:f>Calc!$T$16:$T$23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9-59D0-4148-8C7E-9BBCE2D62F41}"/>
            </c:ext>
          </c:extLst>
        </c:ser>
        <c:ser>
          <c:idx val="3"/>
          <c:order val="2"/>
          <c:tx>
            <c:strRef>
              <c:f>Calc!$U$5</c:f>
              <c:strCache>
                <c:ptCount val="1"/>
                <c:pt idx="0">
                  <c:v>Full Compliance</c:v>
                </c:pt>
              </c:strCache>
            </c:strRef>
          </c:tx>
          <c:spPr>
            <a:solidFill>
              <a:schemeClr val="accent6">
                <a:lumMod val="75000"/>
              </a:schemeClr>
            </a:solidFill>
            <a:ln>
              <a:noFill/>
            </a:ln>
          </c:spPr>
          <c:invertIfNegative val="0"/>
          <c:dPt>
            <c:idx val="0"/>
            <c:invertIfNegative val="0"/>
            <c:bubble3D val="0"/>
            <c:extLst>
              <c:ext xmlns:c16="http://schemas.microsoft.com/office/drawing/2014/chart" uri="{C3380CC4-5D6E-409C-BE32-E72D297353CC}">
                <c16:uniqueId val="{0000000A-59D0-4148-8C7E-9BBCE2D62F41}"/>
              </c:ext>
            </c:extLst>
          </c:dPt>
          <c:dPt>
            <c:idx val="1"/>
            <c:invertIfNegative val="0"/>
            <c:bubble3D val="0"/>
            <c:extLst>
              <c:ext xmlns:c16="http://schemas.microsoft.com/office/drawing/2014/chart" uri="{C3380CC4-5D6E-409C-BE32-E72D297353CC}">
                <c16:uniqueId val="{0000000B-59D0-4148-8C7E-9BBCE2D62F41}"/>
              </c:ext>
            </c:extLst>
          </c:dPt>
          <c:dPt>
            <c:idx val="2"/>
            <c:invertIfNegative val="0"/>
            <c:bubble3D val="0"/>
            <c:extLst>
              <c:ext xmlns:c16="http://schemas.microsoft.com/office/drawing/2014/chart" uri="{C3380CC4-5D6E-409C-BE32-E72D297353CC}">
                <c16:uniqueId val="{0000000C-59D0-4148-8C7E-9BBCE2D62F41}"/>
              </c:ext>
            </c:extLst>
          </c:dPt>
          <c:dPt>
            <c:idx val="3"/>
            <c:invertIfNegative val="0"/>
            <c:bubble3D val="0"/>
            <c:extLst>
              <c:ext xmlns:c16="http://schemas.microsoft.com/office/drawing/2014/chart" uri="{C3380CC4-5D6E-409C-BE32-E72D297353CC}">
                <c16:uniqueId val="{0000000D-59D0-4148-8C7E-9BBCE2D62F41}"/>
              </c:ext>
            </c:extLst>
          </c:dPt>
          <c:cat>
            <c:strRef>
              <c:f>Calc!$C$16:$C$23</c:f>
              <c:strCache>
                <c:ptCount val="8"/>
                <c:pt idx="0">
                  <c:v>1. Children's Social Care</c:v>
                </c:pt>
                <c:pt idx="1">
                  <c:v>2. Adult Social Care</c:v>
                </c:pt>
                <c:pt idx="2">
                  <c:v>3. Health</c:v>
                </c:pt>
                <c:pt idx="3">
                  <c:v>4. Early Years</c:v>
                </c:pt>
                <c:pt idx="4">
                  <c:v>5. Schools</c:v>
                </c:pt>
                <c:pt idx="5">
                  <c:v>6. Post 16 Options</c:v>
                </c:pt>
                <c:pt idx="6">
                  <c:v>7. Young People's Engagement </c:v>
                </c:pt>
                <c:pt idx="7">
                  <c:v>8. Family Engagement</c:v>
                </c:pt>
              </c:strCache>
            </c:strRef>
          </c:cat>
          <c:val>
            <c:numRef>
              <c:f>Calc!$U$16:$U$23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E-59D0-4148-8C7E-9BBCE2D62F41}"/>
            </c:ext>
          </c:extLst>
        </c:ser>
        <c:ser>
          <c:idx val="4"/>
          <c:order val="3"/>
          <c:tx>
            <c:strRef>
              <c:f>Calc!$V$5</c:f>
              <c:strCache>
                <c:ptCount val="1"/>
                <c:pt idx="0">
                  <c:v>No Response</c:v>
                </c:pt>
              </c:strCache>
            </c:strRef>
          </c:tx>
          <c:spPr>
            <a:noFill/>
            <a:ln>
              <a:noFill/>
            </a:ln>
          </c:spPr>
          <c:invertIfNegative val="0"/>
          <c:dPt>
            <c:idx val="0"/>
            <c:invertIfNegative val="0"/>
            <c:bubble3D val="0"/>
            <c:extLst>
              <c:ext xmlns:c16="http://schemas.microsoft.com/office/drawing/2014/chart" uri="{C3380CC4-5D6E-409C-BE32-E72D297353CC}">
                <c16:uniqueId val="{0000000F-59D0-4148-8C7E-9BBCE2D62F41}"/>
              </c:ext>
            </c:extLst>
          </c:dPt>
          <c:dPt>
            <c:idx val="1"/>
            <c:invertIfNegative val="0"/>
            <c:bubble3D val="0"/>
            <c:extLst>
              <c:ext xmlns:c16="http://schemas.microsoft.com/office/drawing/2014/chart" uri="{C3380CC4-5D6E-409C-BE32-E72D297353CC}">
                <c16:uniqueId val="{00000010-59D0-4148-8C7E-9BBCE2D62F41}"/>
              </c:ext>
            </c:extLst>
          </c:dPt>
          <c:dPt>
            <c:idx val="2"/>
            <c:invertIfNegative val="0"/>
            <c:bubble3D val="0"/>
            <c:extLst>
              <c:ext xmlns:c16="http://schemas.microsoft.com/office/drawing/2014/chart" uri="{C3380CC4-5D6E-409C-BE32-E72D297353CC}">
                <c16:uniqueId val="{00000011-59D0-4148-8C7E-9BBCE2D62F41}"/>
              </c:ext>
            </c:extLst>
          </c:dPt>
          <c:dPt>
            <c:idx val="3"/>
            <c:invertIfNegative val="0"/>
            <c:bubble3D val="0"/>
            <c:extLst>
              <c:ext xmlns:c16="http://schemas.microsoft.com/office/drawing/2014/chart" uri="{C3380CC4-5D6E-409C-BE32-E72D297353CC}">
                <c16:uniqueId val="{00000012-59D0-4148-8C7E-9BBCE2D62F41}"/>
              </c:ext>
            </c:extLst>
          </c:dPt>
          <c:cat>
            <c:strRef>
              <c:f>Calc!$C$16:$C$23</c:f>
              <c:strCache>
                <c:ptCount val="8"/>
                <c:pt idx="0">
                  <c:v>1. Children's Social Care</c:v>
                </c:pt>
                <c:pt idx="1">
                  <c:v>2. Adult Social Care</c:v>
                </c:pt>
                <c:pt idx="2">
                  <c:v>3. Health</c:v>
                </c:pt>
                <c:pt idx="3">
                  <c:v>4. Early Years</c:v>
                </c:pt>
                <c:pt idx="4">
                  <c:v>5. Schools</c:v>
                </c:pt>
                <c:pt idx="5">
                  <c:v>6. Post 16 Options</c:v>
                </c:pt>
                <c:pt idx="6">
                  <c:v>7. Young People's Engagement </c:v>
                </c:pt>
                <c:pt idx="7">
                  <c:v>8. Family Engagement</c:v>
                </c:pt>
              </c:strCache>
            </c:strRef>
          </c:cat>
          <c:val>
            <c:numRef>
              <c:f>Calc!$V$16:$V$23</c:f>
              <c:numCache>
                <c:formatCode>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13-59D0-4148-8C7E-9BBCE2D62F41}"/>
            </c:ext>
          </c:extLst>
        </c:ser>
        <c:dLbls>
          <c:showLegendKey val="0"/>
          <c:showVal val="0"/>
          <c:showCatName val="0"/>
          <c:showSerName val="0"/>
          <c:showPercent val="0"/>
          <c:showBubbleSize val="0"/>
        </c:dLbls>
        <c:gapWidth val="100"/>
        <c:overlap val="100"/>
        <c:axId val="325457672"/>
        <c:axId val="325454928"/>
      </c:barChart>
      <c:catAx>
        <c:axId val="325457672"/>
        <c:scaling>
          <c:orientation val="maxMin"/>
        </c:scaling>
        <c:delete val="1"/>
        <c:axPos val="l"/>
        <c:numFmt formatCode="General" sourceLinked="0"/>
        <c:majorTickMark val="none"/>
        <c:minorTickMark val="none"/>
        <c:tickLblPos val="nextTo"/>
        <c:crossAx val="325454928"/>
        <c:crosses val="autoZero"/>
        <c:auto val="1"/>
        <c:lblAlgn val="ctr"/>
        <c:lblOffset val="100"/>
        <c:noMultiLvlLbl val="0"/>
      </c:catAx>
      <c:valAx>
        <c:axId val="325454928"/>
        <c:scaling>
          <c:orientation val="minMax"/>
          <c:max val="1"/>
        </c:scaling>
        <c:delete val="0"/>
        <c:axPos val="t"/>
        <c:majorGridlines>
          <c:spPr>
            <a:ln>
              <a:noFill/>
            </a:ln>
          </c:spPr>
        </c:majorGridlines>
        <c:numFmt formatCode="0%" sourceLinked="1"/>
        <c:majorTickMark val="none"/>
        <c:minorTickMark val="none"/>
        <c:tickLblPos val="nextTo"/>
        <c:spPr>
          <a:ln w="6350">
            <a:noFill/>
          </a:ln>
        </c:spPr>
        <c:crossAx val="325457672"/>
        <c:crosses val="autoZero"/>
        <c:crossBetween val="between"/>
        <c:majorUnit val="0.2"/>
        <c:minorUnit val="4.0000000000000008E-2"/>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4EC0-40DC-8A6B-A166A12988A4}"/>
              </c:ext>
            </c:extLst>
          </c:dPt>
          <c:dPt>
            <c:idx val="1"/>
            <c:bubble3D val="0"/>
            <c:spPr>
              <a:solidFill>
                <a:schemeClr val="accent2">
                  <a:lumMod val="75000"/>
                </a:schemeClr>
              </a:solidFill>
              <a:ln>
                <a:noFill/>
              </a:ln>
            </c:spPr>
            <c:extLst>
              <c:ext xmlns:c16="http://schemas.microsoft.com/office/drawing/2014/chart" uri="{C3380CC4-5D6E-409C-BE32-E72D297353CC}">
                <c16:uniqueId val="{00000003-4EC0-40DC-8A6B-A166A12988A4}"/>
              </c:ext>
            </c:extLst>
          </c:dPt>
          <c:dPt>
            <c:idx val="2"/>
            <c:bubble3D val="0"/>
            <c:spPr>
              <a:solidFill>
                <a:schemeClr val="accent6">
                  <a:lumMod val="75000"/>
                </a:schemeClr>
              </a:solidFill>
              <a:ln>
                <a:noFill/>
              </a:ln>
            </c:spPr>
            <c:extLst>
              <c:ext xmlns:c16="http://schemas.microsoft.com/office/drawing/2014/chart" uri="{C3380CC4-5D6E-409C-BE32-E72D297353CC}">
                <c16:uniqueId val="{00000005-4EC0-40DC-8A6B-A166A12988A4}"/>
              </c:ext>
            </c:extLst>
          </c:dPt>
          <c:dPt>
            <c:idx val="3"/>
            <c:bubble3D val="0"/>
            <c:explosion val="6"/>
            <c:spPr>
              <a:noFill/>
              <a:ln>
                <a:noFill/>
              </a:ln>
            </c:spPr>
            <c:extLst>
              <c:ext xmlns:c16="http://schemas.microsoft.com/office/drawing/2014/chart" uri="{C3380CC4-5D6E-409C-BE32-E72D297353CC}">
                <c16:uniqueId val="{00000007-4EC0-40DC-8A6B-A166A12988A4}"/>
              </c:ext>
            </c:extLst>
          </c:dPt>
          <c:dLbls>
            <c:dLbl>
              <c:idx val="3"/>
              <c:delete val="1"/>
              <c:extLst>
                <c:ext xmlns:c15="http://schemas.microsoft.com/office/drawing/2012/chart" uri="{CE6537A1-D6FC-4f65-9D91-7224C49458BB}"/>
                <c:ext xmlns:c16="http://schemas.microsoft.com/office/drawing/2014/chart" uri="{C3380CC4-5D6E-409C-BE32-E72D297353CC}">
                  <c16:uniqueId val="{00000007-4EC0-40DC-8A6B-A166A12988A4}"/>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Calc!$I$5:$L$5</c:f>
              <c:strCache>
                <c:ptCount val="4"/>
                <c:pt idx="0">
                  <c:v>No Compliance</c:v>
                </c:pt>
                <c:pt idx="1">
                  <c:v>Partial Compliance</c:v>
                </c:pt>
                <c:pt idx="2">
                  <c:v>Full Compliance</c:v>
                </c:pt>
                <c:pt idx="3">
                  <c:v>No Response</c:v>
                </c:pt>
              </c:strCache>
            </c:strRef>
          </c:cat>
          <c:val>
            <c:numRef>
              <c:f>Calc!$I$16:$L$16</c:f>
              <c:numCache>
                <c:formatCode>0%</c:formatCode>
                <c:ptCount val="4"/>
                <c:pt idx="0">
                  <c:v>0</c:v>
                </c:pt>
                <c:pt idx="1">
                  <c:v>0</c:v>
                </c:pt>
                <c:pt idx="2">
                  <c:v>0</c:v>
                </c:pt>
                <c:pt idx="3">
                  <c:v>1</c:v>
                </c:pt>
              </c:numCache>
            </c:numRef>
          </c:val>
          <c:extLst>
            <c:ext xmlns:c16="http://schemas.microsoft.com/office/drawing/2014/chart" uri="{C3380CC4-5D6E-409C-BE32-E72D297353CC}">
              <c16:uniqueId val="{00000008-4EC0-40DC-8A6B-A166A12988A4}"/>
            </c:ext>
          </c:extLst>
        </c:ser>
        <c:dLbls>
          <c:showLegendKey val="0"/>
          <c:showVal val="0"/>
          <c:showCatName val="0"/>
          <c:showSerName val="0"/>
          <c:showPercent val="0"/>
          <c:showBubbleSize val="0"/>
          <c:showLeaderLines val="1"/>
        </c:dLbls>
        <c:firstSliceAng val="0"/>
        <c:holeSize val="50"/>
      </c:doughnutChart>
    </c:plotArea>
    <c:legend>
      <c:legendPos val="r"/>
      <c:legendEntry>
        <c:idx val="3"/>
        <c:delete val="1"/>
      </c:legendEntry>
      <c:layout>
        <c:manualLayout>
          <c:xMode val="edge"/>
          <c:yMode val="edge"/>
          <c:x val="0.69206962953562456"/>
          <c:y val="2.4862666641793801E-2"/>
          <c:w val="0.27785390686210315"/>
          <c:h val="0.15544885370262601"/>
        </c:manualLayout>
      </c:layout>
      <c:overlay val="0"/>
      <c:txPr>
        <a:bodyPr/>
        <a:lstStyle/>
        <a:p>
          <a:pPr rtl="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BB9E-4832-88F1-00957990D5CD}"/>
              </c:ext>
            </c:extLst>
          </c:dPt>
          <c:dPt>
            <c:idx val="1"/>
            <c:bubble3D val="0"/>
            <c:spPr>
              <a:solidFill>
                <a:schemeClr val="accent2">
                  <a:lumMod val="75000"/>
                </a:schemeClr>
              </a:solidFill>
              <a:ln>
                <a:noFill/>
              </a:ln>
            </c:spPr>
            <c:extLst>
              <c:ext xmlns:c16="http://schemas.microsoft.com/office/drawing/2014/chart" uri="{C3380CC4-5D6E-409C-BE32-E72D297353CC}">
                <c16:uniqueId val="{00000003-BB9E-4832-88F1-00957990D5CD}"/>
              </c:ext>
            </c:extLst>
          </c:dPt>
          <c:dPt>
            <c:idx val="2"/>
            <c:bubble3D val="0"/>
            <c:spPr>
              <a:solidFill>
                <a:schemeClr val="accent6">
                  <a:lumMod val="75000"/>
                </a:schemeClr>
              </a:solidFill>
              <a:ln>
                <a:noFill/>
              </a:ln>
            </c:spPr>
            <c:extLst>
              <c:ext xmlns:c16="http://schemas.microsoft.com/office/drawing/2014/chart" uri="{C3380CC4-5D6E-409C-BE32-E72D297353CC}">
                <c16:uniqueId val="{00000005-BB9E-4832-88F1-00957990D5CD}"/>
              </c:ext>
            </c:extLst>
          </c:dPt>
          <c:dPt>
            <c:idx val="3"/>
            <c:bubble3D val="0"/>
            <c:explosion val="6"/>
            <c:spPr>
              <a:noFill/>
              <a:ln>
                <a:noFill/>
              </a:ln>
            </c:spPr>
            <c:extLst>
              <c:ext xmlns:c16="http://schemas.microsoft.com/office/drawing/2014/chart" uri="{C3380CC4-5D6E-409C-BE32-E72D297353CC}">
                <c16:uniqueId val="{00000007-BB9E-4832-88F1-00957990D5CD}"/>
              </c:ext>
            </c:extLst>
          </c:dPt>
          <c:dLbls>
            <c:dLbl>
              <c:idx val="3"/>
              <c:delete val="1"/>
              <c:extLst>
                <c:ext xmlns:c15="http://schemas.microsoft.com/office/drawing/2012/chart" uri="{CE6537A1-D6FC-4f65-9D91-7224C49458BB}"/>
                <c:ext xmlns:c16="http://schemas.microsoft.com/office/drawing/2014/chart" uri="{C3380CC4-5D6E-409C-BE32-E72D297353CC}">
                  <c16:uniqueId val="{00000007-BB9E-4832-88F1-00957990D5CD}"/>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Calc!$S$5:$V$5</c:f>
              <c:strCache>
                <c:ptCount val="4"/>
                <c:pt idx="0">
                  <c:v>No Compliance</c:v>
                </c:pt>
                <c:pt idx="1">
                  <c:v>Partial Compliance</c:v>
                </c:pt>
                <c:pt idx="2">
                  <c:v>Full Compliance</c:v>
                </c:pt>
                <c:pt idx="3">
                  <c:v>No Response</c:v>
                </c:pt>
              </c:strCache>
            </c:strRef>
          </c:cat>
          <c:val>
            <c:numRef>
              <c:f>Calc!$S$16:$V$16</c:f>
              <c:numCache>
                <c:formatCode>0%</c:formatCode>
                <c:ptCount val="4"/>
                <c:pt idx="0">
                  <c:v>0</c:v>
                </c:pt>
                <c:pt idx="1">
                  <c:v>0</c:v>
                </c:pt>
                <c:pt idx="2">
                  <c:v>0</c:v>
                </c:pt>
                <c:pt idx="3">
                  <c:v>1</c:v>
                </c:pt>
              </c:numCache>
            </c:numRef>
          </c:val>
          <c:extLst>
            <c:ext xmlns:c16="http://schemas.microsoft.com/office/drawing/2014/chart" uri="{C3380CC4-5D6E-409C-BE32-E72D297353CC}">
              <c16:uniqueId val="{00000008-BB9E-4832-88F1-00957990D5CD}"/>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ED88-4B5E-AB74-086C85E4D8B4}"/>
              </c:ext>
            </c:extLst>
          </c:dPt>
          <c:dPt>
            <c:idx val="1"/>
            <c:bubble3D val="0"/>
            <c:spPr>
              <a:solidFill>
                <a:schemeClr val="accent2">
                  <a:lumMod val="75000"/>
                </a:schemeClr>
              </a:solidFill>
              <a:ln>
                <a:noFill/>
              </a:ln>
            </c:spPr>
            <c:extLst>
              <c:ext xmlns:c16="http://schemas.microsoft.com/office/drawing/2014/chart" uri="{C3380CC4-5D6E-409C-BE32-E72D297353CC}">
                <c16:uniqueId val="{00000003-ED88-4B5E-AB74-086C85E4D8B4}"/>
              </c:ext>
            </c:extLst>
          </c:dPt>
          <c:dPt>
            <c:idx val="2"/>
            <c:bubble3D val="0"/>
            <c:spPr>
              <a:solidFill>
                <a:schemeClr val="accent6">
                  <a:lumMod val="75000"/>
                </a:schemeClr>
              </a:solidFill>
              <a:ln>
                <a:noFill/>
              </a:ln>
            </c:spPr>
            <c:extLst>
              <c:ext xmlns:c16="http://schemas.microsoft.com/office/drawing/2014/chart" uri="{C3380CC4-5D6E-409C-BE32-E72D297353CC}">
                <c16:uniqueId val="{00000005-ED88-4B5E-AB74-086C85E4D8B4}"/>
              </c:ext>
            </c:extLst>
          </c:dPt>
          <c:dPt>
            <c:idx val="3"/>
            <c:bubble3D val="0"/>
            <c:explosion val="6"/>
            <c:spPr>
              <a:noFill/>
              <a:ln>
                <a:noFill/>
              </a:ln>
            </c:spPr>
            <c:extLst>
              <c:ext xmlns:c16="http://schemas.microsoft.com/office/drawing/2014/chart" uri="{C3380CC4-5D6E-409C-BE32-E72D297353CC}">
                <c16:uniqueId val="{00000007-ED88-4B5E-AB74-086C85E4D8B4}"/>
              </c:ext>
            </c:extLst>
          </c:dPt>
          <c:dLbls>
            <c:dLbl>
              <c:idx val="3"/>
              <c:delete val="1"/>
              <c:extLst>
                <c:ext xmlns:c15="http://schemas.microsoft.com/office/drawing/2012/chart" uri="{CE6537A1-D6FC-4f65-9D91-7224C49458BB}"/>
                <c:ext xmlns:c16="http://schemas.microsoft.com/office/drawing/2014/chart" uri="{C3380CC4-5D6E-409C-BE32-E72D297353CC}">
                  <c16:uniqueId val="{00000007-ED88-4B5E-AB74-086C85E4D8B4}"/>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Calc!$I$5:$L$5</c:f>
              <c:strCache>
                <c:ptCount val="4"/>
                <c:pt idx="0">
                  <c:v>No Compliance</c:v>
                </c:pt>
                <c:pt idx="1">
                  <c:v>Partial Compliance</c:v>
                </c:pt>
                <c:pt idx="2">
                  <c:v>Full Compliance</c:v>
                </c:pt>
                <c:pt idx="3">
                  <c:v>No Response</c:v>
                </c:pt>
              </c:strCache>
            </c:strRef>
          </c:cat>
          <c:val>
            <c:numRef>
              <c:f>Calc!$I$17:$L$17</c:f>
              <c:numCache>
                <c:formatCode>0%</c:formatCode>
                <c:ptCount val="4"/>
                <c:pt idx="0">
                  <c:v>0</c:v>
                </c:pt>
                <c:pt idx="1">
                  <c:v>0</c:v>
                </c:pt>
                <c:pt idx="2">
                  <c:v>0</c:v>
                </c:pt>
                <c:pt idx="3">
                  <c:v>1</c:v>
                </c:pt>
              </c:numCache>
            </c:numRef>
          </c:val>
          <c:extLst>
            <c:ext xmlns:c16="http://schemas.microsoft.com/office/drawing/2014/chart" uri="{C3380CC4-5D6E-409C-BE32-E72D297353CC}">
              <c16:uniqueId val="{00000008-ED88-4B5E-AB74-086C85E4D8B4}"/>
            </c:ext>
          </c:extLst>
        </c:ser>
        <c:dLbls>
          <c:showLegendKey val="0"/>
          <c:showVal val="0"/>
          <c:showCatName val="0"/>
          <c:showSerName val="0"/>
          <c:showPercent val="0"/>
          <c:showBubbleSize val="0"/>
          <c:showLeaderLines val="1"/>
        </c:dLbls>
        <c:firstSliceAng val="0"/>
        <c:holeSize val="50"/>
      </c:doughnutChart>
    </c:plotArea>
    <c:legend>
      <c:legendPos val="r"/>
      <c:legendEntry>
        <c:idx val="3"/>
        <c:delete val="1"/>
      </c:legendEntry>
      <c:layout>
        <c:manualLayout>
          <c:xMode val="edge"/>
          <c:yMode val="edge"/>
          <c:x val="0.69206962953562456"/>
          <c:y val="2.4862666641793801E-2"/>
          <c:w val="0.27785390686210315"/>
          <c:h val="0.15544885370262601"/>
        </c:manualLayout>
      </c:layout>
      <c:overlay val="0"/>
      <c:txPr>
        <a:bodyPr/>
        <a:lstStyle/>
        <a:p>
          <a:pPr rtl="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CC76-460B-B44D-2F9721B89BF8}"/>
              </c:ext>
            </c:extLst>
          </c:dPt>
          <c:dPt>
            <c:idx val="1"/>
            <c:bubble3D val="0"/>
            <c:spPr>
              <a:solidFill>
                <a:schemeClr val="accent2">
                  <a:lumMod val="75000"/>
                </a:schemeClr>
              </a:solidFill>
              <a:ln>
                <a:noFill/>
              </a:ln>
            </c:spPr>
            <c:extLst>
              <c:ext xmlns:c16="http://schemas.microsoft.com/office/drawing/2014/chart" uri="{C3380CC4-5D6E-409C-BE32-E72D297353CC}">
                <c16:uniqueId val="{00000003-CC76-460B-B44D-2F9721B89BF8}"/>
              </c:ext>
            </c:extLst>
          </c:dPt>
          <c:dPt>
            <c:idx val="2"/>
            <c:bubble3D val="0"/>
            <c:spPr>
              <a:solidFill>
                <a:schemeClr val="accent6">
                  <a:lumMod val="75000"/>
                </a:schemeClr>
              </a:solidFill>
              <a:ln>
                <a:noFill/>
              </a:ln>
            </c:spPr>
            <c:extLst>
              <c:ext xmlns:c16="http://schemas.microsoft.com/office/drawing/2014/chart" uri="{C3380CC4-5D6E-409C-BE32-E72D297353CC}">
                <c16:uniqueId val="{00000005-CC76-460B-B44D-2F9721B89BF8}"/>
              </c:ext>
            </c:extLst>
          </c:dPt>
          <c:dPt>
            <c:idx val="3"/>
            <c:bubble3D val="0"/>
            <c:explosion val="6"/>
            <c:spPr>
              <a:noFill/>
              <a:ln>
                <a:noFill/>
              </a:ln>
            </c:spPr>
            <c:extLst>
              <c:ext xmlns:c16="http://schemas.microsoft.com/office/drawing/2014/chart" uri="{C3380CC4-5D6E-409C-BE32-E72D297353CC}">
                <c16:uniqueId val="{00000007-CC76-460B-B44D-2F9721B89BF8}"/>
              </c:ext>
            </c:extLst>
          </c:dPt>
          <c:dLbls>
            <c:dLbl>
              <c:idx val="3"/>
              <c:delete val="1"/>
              <c:extLst>
                <c:ext xmlns:c15="http://schemas.microsoft.com/office/drawing/2012/chart" uri="{CE6537A1-D6FC-4f65-9D91-7224C49458BB}"/>
                <c:ext xmlns:c16="http://schemas.microsoft.com/office/drawing/2014/chart" uri="{C3380CC4-5D6E-409C-BE32-E72D297353CC}">
                  <c16:uniqueId val="{00000007-CC76-460B-B44D-2F9721B89BF8}"/>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Calc!$S$5:$V$5</c:f>
              <c:strCache>
                <c:ptCount val="4"/>
                <c:pt idx="0">
                  <c:v>No Compliance</c:v>
                </c:pt>
                <c:pt idx="1">
                  <c:v>Partial Compliance</c:v>
                </c:pt>
                <c:pt idx="2">
                  <c:v>Full Compliance</c:v>
                </c:pt>
                <c:pt idx="3">
                  <c:v>No Response</c:v>
                </c:pt>
              </c:strCache>
            </c:strRef>
          </c:cat>
          <c:val>
            <c:numRef>
              <c:f>Calc!$S$17:$V$17</c:f>
              <c:numCache>
                <c:formatCode>0%</c:formatCode>
                <c:ptCount val="4"/>
                <c:pt idx="0">
                  <c:v>0</c:v>
                </c:pt>
                <c:pt idx="1">
                  <c:v>0</c:v>
                </c:pt>
                <c:pt idx="2">
                  <c:v>0</c:v>
                </c:pt>
                <c:pt idx="3">
                  <c:v>1</c:v>
                </c:pt>
              </c:numCache>
            </c:numRef>
          </c:val>
          <c:extLst>
            <c:ext xmlns:c16="http://schemas.microsoft.com/office/drawing/2014/chart" uri="{C3380CC4-5D6E-409C-BE32-E72D297353CC}">
              <c16:uniqueId val="{00000008-CC76-460B-B44D-2F9721B89BF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9435695538059"/>
          <c:y val="5.8153846153846153E-2"/>
          <c:w val="0.55933748906386704"/>
          <c:h val="0.91071616809116807"/>
        </c:manualLayout>
      </c:layout>
      <c:doughnutChart>
        <c:varyColors val="1"/>
        <c:ser>
          <c:idx val="0"/>
          <c:order val="0"/>
          <c:spPr>
            <a:ln>
              <a:noFill/>
            </a:ln>
          </c:spPr>
          <c:explosion val="5"/>
          <c:dPt>
            <c:idx val="0"/>
            <c:bubble3D val="0"/>
            <c:explosion val="4"/>
            <c:spPr>
              <a:solidFill>
                <a:srgbClr val="CC0000"/>
              </a:solidFill>
              <a:ln>
                <a:noFill/>
              </a:ln>
            </c:spPr>
            <c:extLst>
              <c:ext xmlns:c16="http://schemas.microsoft.com/office/drawing/2014/chart" uri="{C3380CC4-5D6E-409C-BE32-E72D297353CC}">
                <c16:uniqueId val="{00000001-4434-413F-9F26-E4CA513CFA00}"/>
              </c:ext>
            </c:extLst>
          </c:dPt>
          <c:dPt>
            <c:idx val="1"/>
            <c:bubble3D val="0"/>
            <c:spPr>
              <a:solidFill>
                <a:schemeClr val="accent2">
                  <a:lumMod val="75000"/>
                </a:schemeClr>
              </a:solidFill>
              <a:ln>
                <a:noFill/>
              </a:ln>
            </c:spPr>
            <c:extLst>
              <c:ext xmlns:c16="http://schemas.microsoft.com/office/drawing/2014/chart" uri="{C3380CC4-5D6E-409C-BE32-E72D297353CC}">
                <c16:uniqueId val="{00000003-4434-413F-9F26-E4CA513CFA00}"/>
              </c:ext>
            </c:extLst>
          </c:dPt>
          <c:dPt>
            <c:idx val="2"/>
            <c:bubble3D val="0"/>
            <c:spPr>
              <a:solidFill>
                <a:schemeClr val="accent6">
                  <a:lumMod val="75000"/>
                </a:schemeClr>
              </a:solidFill>
              <a:ln>
                <a:noFill/>
              </a:ln>
            </c:spPr>
            <c:extLst>
              <c:ext xmlns:c16="http://schemas.microsoft.com/office/drawing/2014/chart" uri="{C3380CC4-5D6E-409C-BE32-E72D297353CC}">
                <c16:uniqueId val="{00000005-4434-413F-9F26-E4CA513CFA00}"/>
              </c:ext>
            </c:extLst>
          </c:dPt>
          <c:dPt>
            <c:idx val="3"/>
            <c:bubble3D val="0"/>
            <c:explosion val="6"/>
            <c:spPr>
              <a:noFill/>
              <a:ln>
                <a:noFill/>
              </a:ln>
            </c:spPr>
            <c:extLst>
              <c:ext xmlns:c16="http://schemas.microsoft.com/office/drawing/2014/chart" uri="{C3380CC4-5D6E-409C-BE32-E72D297353CC}">
                <c16:uniqueId val="{00000007-4434-413F-9F26-E4CA513CFA00}"/>
              </c:ext>
            </c:extLst>
          </c:dPt>
          <c:dLbls>
            <c:dLbl>
              <c:idx val="3"/>
              <c:delete val="1"/>
              <c:extLst>
                <c:ext xmlns:c15="http://schemas.microsoft.com/office/drawing/2012/chart" uri="{CE6537A1-D6FC-4f65-9D91-7224C49458BB}"/>
                <c:ext xmlns:c16="http://schemas.microsoft.com/office/drawing/2014/chart" uri="{C3380CC4-5D6E-409C-BE32-E72D297353CC}">
                  <c16:uniqueId val="{00000007-4434-413F-9F26-E4CA513CFA00}"/>
                </c:ext>
              </c:extLst>
            </c:dLbl>
            <c:spPr>
              <a:noFill/>
              <a:ln>
                <a:noFill/>
              </a:ln>
              <a:effectLst/>
            </c:spPr>
            <c:txPr>
              <a:bodyPr/>
              <a:lstStyle/>
              <a:p>
                <a:pPr>
                  <a:defRPr>
                    <a:solidFill>
                      <a:schemeClr val="bg1">
                        <a:lumMod val="95000"/>
                      </a:schemeClr>
                    </a:solidFil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Calc!$I$5:$L$5</c:f>
              <c:strCache>
                <c:ptCount val="4"/>
                <c:pt idx="0">
                  <c:v>No Compliance</c:v>
                </c:pt>
                <c:pt idx="1">
                  <c:v>Partial Compliance</c:v>
                </c:pt>
                <c:pt idx="2">
                  <c:v>Full Compliance</c:v>
                </c:pt>
                <c:pt idx="3">
                  <c:v>No Response</c:v>
                </c:pt>
              </c:strCache>
            </c:strRef>
          </c:cat>
          <c:val>
            <c:numRef>
              <c:f>Calc!$I$18:$L$18</c:f>
              <c:numCache>
                <c:formatCode>0%</c:formatCode>
                <c:ptCount val="4"/>
                <c:pt idx="0">
                  <c:v>0</c:v>
                </c:pt>
                <c:pt idx="1">
                  <c:v>0</c:v>
                </c:pt>
                <c:pt idx="2">
                  <c:v>0</c:v>
                </c:pt>
                <c:pt idx="3">
                  <c:v>1</c:v>
                </c:pt>
              </c:numCache>
            </c:numRef>
          </c:val>
          <c:extLst>
            <c:ext xmlns:c16="http://schemas.microsoft.com/office/drawing/2014/chart" uri="{C3380CC4-5D6E-409C-BE32-E72D297353CC}">
              <c16:uniqueId val="{00000008-4434-413F-9F26-E4CA513CFA00}"/>
            </c:ext>
          </c:extLst>
        </c:ser>
        <c:dLbls>
          <c:showLegendKey val="0"/>
          <c:showVal val="0"/>
          <c:showCatName val="0"/>
          <c:showSerName val="0"/>
          <c:showPercent val="0"/>
          <c:showBubbleSize val="0"/>
          <c:showLeaderLines val="1"/>
        </c:dLbls>
        <c:firstSliceAng val="0"/>
        <c:holeSize val="50"/>
      </c:doughnutChart>
    </c:plotArea>
    <c:legend>
      <c:legendPos val="r"/>
      <c:legendEntry>
        <c:idx val="3"/>
        <c:delete val="1"/>
      </c:legendEntry>
      <c:layout>
        <c:manualLayout>
          <c:xMode val="edge"/>
          <c:yMode val="edge"/>
          <c:x val="0.69206962953562456"/>
          <c:y val="2.4862666641793801E-2"/>
          <c:w val="0.27785390686210315"/>
          <c:h val="0.15544885370262601"/>
        </c:manualLayout>
      </c:layout>
      <c:overlay val="0"/>
      <c:txPr>
        <a:bodyPr/>
        <a:lstStyle/>
        <a:p>
          <a:pPr rtl="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https://www.preparingforadulthood.org.uk/" TargetMode="External"/><Relationship Id="rId13" Type="http://schemas.openxmlformats.org/officeDocument/2006/relationships/hyperlink" Target="#'4. Early Years'!A1"/><Relationship Id="rId3" Type="http://schemas.openxmlformats.org/officeDocument/2006/relationships/hyperlink" Target="#'1. Children''s Social Care'!A1"/><Relationship Id="rId7" Type="http://schemas.openxmlformats.org/officeDocument/2006/relationships/image" Target="../media/image2.png"/><Relationship Id="rId12" Type="http://schemas.openxmlformats.org/officeDocument/2006/relationships/image" Target="../media/image4.png"/><Relationship Id="rId2" Type="http://schemas.openxmlformats.org/officeDocument/2006/relationships/image" Target="../media/image1.png"/><Relationship Id="rId16" Type="http://schemas.openxmlformats.org/officeDocument/2006/relationships/hyperlink" Target="#'7. Young People''s Engagement'!A1"/><Relationship Id="rId1" Type="http://schemas.openxmlformats.org/officeDocument/2006/relationships/hyperlink" Target="http://councilfordisabledchildren.org.uk/" TargetMode="External"/><Relationship Id="rId6" Type="http://schemas.openxmlformats.org/officeDocument/2006/relationships/hyperlink" Target="https://www.gov.uk/topic/schools-colleges-childrens-services/special-educational-needs-disabilities" TargetMode="External"/><Relationship Id="rId11" Type="http://schemas.openxmlformats.org/officeDocument/2006/relationships/hyperlink" Target="https://www.ndti.org.uk/" TargetMode="External"/><Relationship Id="rId5" Type="http://schemas.openxmlformats.org/officeDocument/2006/relationships/hyperlink" Target="#'3. Health'!A1"/><Relationship Id="rId15" Type="http://schemas.openxmlformats.org/officeDocument/2006/relationships/hyperlink" Target="#'5. Schools'!A1"/><Relationship Id="rId10" Type="http://schemas.openxmlformats.org/officeDocument/2006/relationships/hyperlink" Target="#'8. Family Engagement'!A1"/><Relationship Id="rId4" Type="http://schemas.openxmlformats.org/officeDocument/2006/relationships/hyperlink" Target="#'2. Adult Social Care'!A1"/><Relationship Id="rId9" Type="http://schemas.openxmlformats.org/officeDocument/2006/relationships/image" Target="../media/image3.png"/><Relationship Id="rId14" Type="http://schemas.openxmlformats.org/officeDocument/2006/relationships/hyperlink" Target="#'6. Post 16 Options'!A1"/></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3</xdr:col>
      <xdr:colOff>52537</xdr:colOff>
      <xdr:row>0</xdr:row>
      <xdr:rowOff>178593</xdr:rowOff>
    </xdr:from>
    <xdr:to>
      <xdr:col>3</xdr:col>
      <xdr:colOff>1133333</xdr:colOff>
      <xdr:row>2</xdr:row>
      <xdr:rowOff>158054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5475" y="178593"/>
          <a:ext cx="1080796" cy="717649"/>
        </a:xfrm>
        <a:prstGeom prst="rect">
          <a:avLst/>
        </a:prstGeom>
      </xdr:spPr>
    </xdr:pic>
    <xdr:clientData/>
  </xdr:twoCellAnchor>
  <xdr:twoCellAnchor>
    <xdr:from>
      <xdr:col>3</xdr:col>
      <xdr:colOff>35710</xdr:colOff>
      <xdr:row>20</xdr:row>
      <xdr:rowOff>59531</xdr:rowOff>
    </xdr:from>
    <xdr:to>
      <xdr:col>3</xdr:col>
      <xdr:colOff>3381365</xdr:colOff>
      <xdr:row>22</xdr:row>
      <xdr:rowOff>83344</xdr:rowOff>
    </xdr:to>
    <xdr:sp macro="" textlink="">
      <xdr:nvSpPr>
        <xdr:cNvPr id="4" name="shape1">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678648" y="7679531"/>
          <a:ext cx="3345655" cy="404813"/>
        </a:xfrm>
        <a:prstGeom prst="roundRect">
          <a:avLst/>
        </a:prstGeom>
        <a:solidFill>
          <a:srgbClr val="902E7E">
            <a:alpha val="9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400"/>
            <a:t>1. CHILDREN'S</a:t>
          </a:r>
          <a:r>
            <a:rPr lang="en-GB" sz="1400" baseline="0"/>
            <a:t> SOCIAL CARE</a:t>
          </a:r>
          <a:endParaRPr lang="en-GB" sz="1400"/>
        </a:p>
      </xdr:txBody>
    </xdr:sp>
    <xdr:clientData/>
  </xdr:twoCellAnchor>
  <xdr:twoCellAnchor>
    <xdr:from>
      <xdr:col>3</xdr:col>
      <xdr:colOff>35710</xdr:colOff>
      <xdr:row>23</xdr:row>
      <xdr:rowOff>36717</xdr:rowOff>
    </xdr:from>
    <xdr:to>
      <xdr:col>3</xdr:col>
      <xdr:colOff>3381365</xdr:colOff>
      <xdr:row>25</xdr:row>
      <xdr:rowOff>60530</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695133" y="8228217"/>
          <a:ext cx="3345655" cy="404813"/>
        </a:xfrm>
        <a:prstGeom prst="roundRect">
          <a:avLst/>
        </a:prstGeom>
        <a:solidFill>
          <a:srgbClr val="ACDCE8">
            <a:alpha val="9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400">
              <a:solidFill>
                <a:sysClr val="windowText" lastClr="000000"/>
              </a:solidFill>
            </a:rPr>
            <a:t>2. ADULT</a:t>
          </a:r>
          <a:r>
            <a:rPr lang="en-GB" sz="1400" baseline="0">
              <a:solidFill>
                <a:sysClr val="windowText" lastClr="000000"/>
              </a:solidFill>
            </a:rPr>
            <a:t> SOCIAL CARE</a:t>
          </a:r>
        </a:p>
      </xdr:txBody>
    </xdr:sp>
    <xdr:clientData/>
  </xdr:twoCellAnchor>
  <xdr:twoCellAnchor>
    <xdr:from>
      <xdr:col>3</xdr:col>
      <xdr:colOff>35710</xdr:colOff>
      <xdr:row>26</xdr:row>
      <xdr:rowOff>13903</xdr:rowOff>
    </xdr:from>
    <xdr:to>
      <xdr:col>3</xdr:col>
      <xdr:colOff>3381365</xdr:colOff>
      <xdr:row>28</xdr:row>
      <xdr:rowOff>37716</xdr:rowOff>
    </xdr:to>
    <xdr:sp macro="" textlink="">
      <xdr:nvSpPr>
        <xdr:cNvPr id="8" name="Rounded Rectangle 7">
          <a:hlinkClick xmlns:r="http://schemas.openxmlformats.org/officeDocument/2006/relationships" r:id="rId5"/>
          <a:extLst>
            <a:ext uri="{FF2B5EF4-FFF2-40B4-BE49-F238E27FC236}">
              <a16:creationId xmlns:a16="http://schemas.microsoft.com/office/drawing/2014/main" id="{00000000-0008-0000-0000-000008000000}"/>
            </a:ext>
          </a:extLst>
        </xdr:cNvPr>
        <xdr:cNvSpPr/>
      </xdr:nvSpPr>
      <xdr:spPr>
        <a:xfrm>
          <a:off x="695133" y="8776903"/>
          <a:ext cx="3345655" cy="404813"/>
        </a:xfrm>
        <a:prstGeom prst="roundRect">
          <a:avLst/>
        </a:prstGeom>
        <a:solidFill>
          <a:schemeClr val="bg2">
            <a:lumMod val="50000"/>
            <a:alpha val="90000"/>
          </a:scheme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400"/>
            <a:t>3. HEALTH</a:t>
          </a:r>
          <a:endParaRPr lang="en-GB" sz="1400" baseline="0"/>
        </a:p>
      </xdr:txBody>
    </xdr:sp>
    <xdr:clientData/>
  </xdr:twoCellAnchor>
  <xdr:twoCellAnchor editAs="oneCell">
    <xdr:from>
      <xdr:col>3</xdr:col>
      <xdr:colOff>5607209</xdr:colOff>
      <xdr:row>0</xdr:row>
      <xdr:rowOff>142876</xdr:rowOff>
    </xdr:from>
    <xdr:to>
      <xdr:col>3</xdr:col>
      <xdr:colOff>6846092</xdr:colOff>
      <xdr:row>2</xdr:row>
      <xdr:rowOff>166687</xdr:rowOff>
    </xdr:to>
    <xdr:pic>
      <xdr:nvPicPr>
        <xdr:cNvPr id="12" name="Picture 11">
          <a:hlinkClick xmlns:r="http://schemas.openxmlformats.org/officeDocument/2006/relationships" r:id="rId6"/>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250147" y="142876"/>
          <a:ext cx="1238883" cy="761999"/>
        </a:xfrm>
        <a:prstGeom prst="rect">
          <a:avLst/>
        </a:prstGeom>
      </xdr:spPr>
    </xdr:pic>
    <xdr:clientData/>
  </xdr:twoCellAnchor>
  <xdr:twoCellAnchor editAs="oneCell">
    <xdr:from>
      <xdr:col>3</xdr:col>
      <xdr:colOff>2586152</xdr:colOff>
      <xdr:row>0</xdr:row>
      <xdr:rowOff>173004</xdr:rowOff>
    </xdr:from>
    <xdr:to>
      <xdr:col>3</xdr:col>
      <xdr:colOff>5572126</xdr:colOff>
      <xdr:row>3</xdr:row>
      <xdr:rowOff>23812</xdr:rowOff>
    </xdr:to>
    <xdr:pic>
      <xdr:nvPicPr>
        <xdr:cNvPr id="10" name="Picture 9">
          <a:hlinkClick xmlns:r="http://schemas.openxmlformats.org/officeDocument/2006/relationships" r:id="rId8"/>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800465" y="173004"/>
          <a:ext cx="2985974" cy="779496"/>
        </a:xfrm>
        <a:prstGeom prst="rect">
          <a:avLst/>
        </a:prstGeom>
      </xdr:spPr>
    </xdr:pic>
    <xdr:clientData/>
  </xdr:twoCellAnchor>
  <xdr:twoCellAnchor>
    <xdr:from>
      <xdr:col>3</xdr:col>
      <xdr:colOff>3512333</xdr:colOff>
      <xdr:row>29</xdr:row>
      <xdr:rowOff>13903</xdr:rowOff>
    </xdr:from>
    <xdr:to>
      <xdr:col>3</xdr:col>
      <xdr:colOff>6856733</xdr:colOff>
      <xdr:row>31</xdr:row>
      <xdr:rowOff>37716</xdr:rowOff>
    </xdr:to>
    <xdr:sp macro="" textlink="">
      <xdr:nvSpPr>
        <xdr:cNvPr id="13" name="Rounded Rectangle 4">
          <a:hlinkClick xmlns:r="http://schemas.openxmlformats.org/officeDocument/2006/relationships" r:id="rId10"/>
          <a:extLst>
            <a:ext uri="{FF2B5EF4-FFF2-40B4-BE49-F238E27FC236}">
              <a16:creationId xmlns:a16="http://schemas.microsoft.com/office/drawing/2014/main" id="{31A571E9-BFD6-4891-AD1C-D4459FC14A75}"/>
            </a:ext>
          </a:extLst>
        </xdr:cNvPr>
        <xdr:cNvSpPr/>
      </xdr:nvSpPr>
      <xdr:spPr>
        <a:xfrm>
          <a:off x="3726646" y="8776903"/>
          <a:ext cx="3344400" cy="404813"/>
        </a:xfrm>
        <a:prstGeom prst="roundRect">
          <a:avLst/>
        </a:prstGeom>
        <a:solidFill>
          <a:srgbClr val="1B525F">
            <a:alpha val="9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400"/>
            <a:t>8. FAMILY ENGAGEMEMT</a:t>
          </a:r>
          <a:endParaRPr lang="en-GB" sz="1400" baseline="0"/>
        </a:p>
      </xdr:txBody>
    </xdr:sp>
    <xdr:clientData/>
  </xdr:twoCellAnchor>
  <xdr:twoCellAnchor editAs="oneCell">
    <xdr:from>
      <xdr:col>3</xdr:col>
      <xdr:colOff>1250157</xdr:colOff>
      <xdr:row>1</xdr:row>
      <xdr:rowOff>59532</xdr:rowOff>
    </xdr:from>
    <xdr:to>
      <xdr:col>3</xdr:col>
      <xdr:colOff>2426787</xdr:colOff>
      <xdr:row>2</xdr:row>
      <xdr:rowOff>23813</xdr:rowOff>
    </xdr:to>
    <xdr:pic>
      <xdr:nvPicPr>
        <xdr:cNvPr id="11" name="Picture 10">
          <a:hlinkClick xmlns:r="http://schemas.openxmlformats.org/officeDocument/2006/relationships" r:id="rId11"/>
          <a:extLst>
            <a:ext uri="{FF2B5EF4-FFF2-40B4-BE49-F238E27FC236}">
              <a16:creationId xmlns:a16="http://schemas.microsoft.com/office/drawing/2014/main" id="{029801BC-6361-4A92-A580-438E9624DEC1}"/>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464470" y="250032"/>
          <a:ext cx="1176630" cy="511969"/>
        </a:xfrm>
        <a:prstGeom prst="rect">
          <a:avLst/>
        </a:prstGeom>
      </xdr:spPr>
    </xdr:pic>
    <xdr:clientData/>
  </xdr:twoCellAnchor>
  <xdr:twoCellAnchor>
    <xdr:from>
      <xdr:col>3</xdr:col>
      <xdr:colOff>0</xdr:colOff>
      <xdr:row>29</xdr:row>
      <xdr:rowOff>0</xdr:rowOff>
    </xdr:from>
    <xdr:to>
      <xdr:col>3</xdr:col>
      <xdr:colOff>3345655</xdr:colOff>
      <xdr:row>31</xdr:row>
      <xdr:rowOff>22200</xdr:rowOff>
    </xdr:to>
    <xdr:sp macro="" textlink="">
      <xdr:nvSpPr>
        <xdr:cNvPr id="21" name="Rounded Rectangle 25">
          <a:hlinkClick xmlns:r="http://schemas.openxmlformats.org/officeDocument/2006/relationships" r:id="rId13"/>
          <a:extLst>
            <a:ext uri="{FF2B5EF4-FFF2-40B4-BE49-F238E27FC236}">
              <a16:creationId xmlns:a16="http://schemas.microsoft.com/office/drawing/2014/main" id="{FE5DAE0D-623E-4150-8786-AEB68E56135A}"/>
            </a:ext>
          </a:extLst>
        </xdr:cNvPr>
        <xdr:cNvSpPr/>
      </xdr:nvSpPr>
      <xdr:spPr>
        <a:xfrm>
          <a:off x="214313" y="8763000"/>
          <a:ext cx="3345655" cy="403200"/>
        </a:xfrm>
        <a:prstGeom prst="roundRect">
          <a:avLst/>
        </a:prstGeom>
        <a:solidFill>
          <a:srgbClr val="9CAB69">
            <a:alpha val="90000"/>
          </a:srgbClr>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400"/>
            <a:t>4.</a:t>
          </a:r>
          <a:r>
            <a:rPr lang="en-GB" sz="1400" baseline="0"/>
            <a:t> EARLY YEARS</a:t>
          </a:r>
          <a:endParaRPr lang="en-GB" sz="1400"/>
        </a:p>
      </xdr:txBody>
    </xdr:sp>
    <xdr:clientData/>
  </xdr:twoCellAnchor>
  <xdr:twoCellAnchor>
    <xdr:from>
      <xdr:col>3</xdr:col>
      <xdr:colOff>3512344</xdr:colOff>
      <xdr:row>23</xdr:row>
      <xdr:rowOff>48623</xdr:rowOff>
    </xdr:from>
    <xdr:to>
      <xdr:col>3</xdr:col>
      <xdr:colOff>6856744</xdr:colOff>
      <xdr:row>25</xdr:row>
      <xdr:rowOff>72436</xdr:rowOff>
    </xdr:to>
    <xdr:sp macro="" textlink="">
      <xdr:nvSpPr>
        <xdr:cNvPr id="24" name="Rounded Rectangle 4">
          <a:hlinkClick xmlns:r="http://schemas.openxmlformats.org/officeDocument/2006/relationships" r:id="rId14"/>
          <a:extLst>
            <a:ext uri="{FF2B5EF4-FFF2-40B4-BE49-F238E27FC236}">
              <a16:creationId xmlns:a16="http://schemas.microsoft.com/office/drawing/2014/main" id="{CA1F7BC5-2DF1-4C16-9C5A-33DE68E3F8A0}"/>
            </a:ext>
          </a:extLst>
        </xdr:cNvPr>
        <xdr:cNvSpPr/>
      </xdr:nvSpPr>
      <xdr:spPr>
        <a:xfrm>
          <a:off x="3726657" y="7668623"/>
          <a:ext cx="3344400" cy="404813"/>
        </a:xfrm>
        <a:prstGeom prst="roundRect">
          <a:avLst/>
        </a:prstGeom>
        <a:solidFill>
          <a:srgbClr val="E3A7D8">
            <a:alpha val="9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0" i="0" u="none" strike="noStrike" kern="0" cap="none" spc="0" normalizeH="0" baseline="0" noProof="0">
              <a:ln>
                <a:noFill/>
              </a:ln>
              <a:solidFill>
                <a:sysClr val="windowText" lastClr="000000"/>
              </a:solidFill>
              <a:effectLst/>
              <a:uLnTx/>
              <a:uFillTx/>
              <a:latin typeface="Calibri"/>
              <a:ea typeface="+mn-ea"/>
              <a:cs typeface="+mn-cs"/>
            </a:rPr>
            <a:t>6. POST 16 OPTIONS</a:t>
          </a:r>
        </a:p>
      </xdr:txBody>
    </xdr:sp>
    <xdr:clientData/>
  </xdr:twoCellAnchor>
  <xdr:twoCellAnchor>
    <xdr:from>
      <xdr:col>3</xdr:col>
      <xdr:colOff>3512344</xdr:colOff>
      <xdr:row>20</xdr:row>
      <xdr:rowOff>71437</xdr:rowOff>
    </xdr:from>
    <xdr:to>
      <xdr:col>4</xdr:col>
      <xdr:colOff>-1</xdr:colOff>
      <xdr:row>22</xdr:row>
      <xdr:rowOff>93637</xdr:rowOff>
    </xdr:to>
    <xdr:sp macro="" textlink="">
      <xdr:nvSpPr>
        <xdr:cNvPr id="25" name="Rounded Rectangle 27">
          <a:hlinkClick xmlns:r="http://schemas.openxmlformats.org/officeDocument/2006/relationships" r:id="rId15"/>
          <a:extLst>
            <a:ext uri="{FF2B5EF4-FFF2-40B4-BE49-F238E27FC236}">
              <a16:creationId xmlns:a16="http://schemas.microsoft.com/office/drawing/2014/main" id="{5F7AE307-B5CD-4A80-A77F-0BE059A90326}"/>
            </a:ext>
          </a:extLst>
        </xdr:cNvPr>
        <xdr:cNvSpPr/>
      </xdr:nvSpPr>
      <xdr:spPr>
        <a:xfrm>
          <a:off x="3726657" y="7119937"/>
          <a:ext cx="3345655" cy="403200"/>
        </a:xfrm>
        <a:prstGeom prst="roundRect">
          <a:avLst/>
        </a:prstGeom>
        <a:solidFill>
          <a:srgbClr val="492953">
            <a:alpha val="9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0" i="0" u="none" strike="noStrike" kern="0" cap="none" spc="0" normalizeH="0" baseline="0" noProof="0">
              <a:ln>
                <a:noFill/>
              </a:ln>
              <a:solidFill>
                <a:sysClr val="window" lastClr="FFFFFF"/>
              </a:solidFill>
              <a:effectLst/>
              <a:uLnTx/>
              <a:uFillTx/>
              <a:latin typeface="Calibri"/>
              <a:ea typeface="+mn-ea"/>
              <a:cs typeface="+mn-cs"/>
            </a:rPr>
            <a:t>5. SCHOOLS</a:t>
          </a:r>
        </a:p>
      </xdr:txBody>
    </xdr:sp>
    <xdr:clientData/>
  </xdr:twoCellAnchor>
  <xdr:twoCellAnchor>
    <xdr:from>
      <xdr:col>3</xdr:col>
      <xdr:colOff>3512344</xdr:colOff>
      <xdr:row>26</xdr:row>
      <xdr:rowOff>23813</xdr:rowOff>
    </xdr:from>
    <xdr:to>
      <xdr:col>4</xdr:col>
      <xdr:colOff>-1</xdr:colOff>
      <xdr:row>28</xdr:row>
      <xdr:rowOff>47626</xdr:rowOff>
    </xdr:to>
    <xdr:sp macro="" textlink="">
      <xdr:nvSpPr>
        <xdr:cNvPr id="30" name="Rounded Rectangle 7">
          <a:hlinkClick xmlns:r="http://schemas.openxmlformats.org/officeDocument/2006/relationships" r:id="rId16"/>
          <a:extLst>
            <a:ext uri="{FF2B5EF4-FFF2-40B4-BE49-F238E27FC236}">
              <a16:creationId xmlns:a16="http://schemas.microsoft.com/office/drawing/2014/main" id="{F481A239-F9A1-4CF6-A325-1B3A3EACF655}"/>
            </a:ext>
          </a:extLst>
        </xdr:cNvPr>
        <xdr:cNvSpPr/>
      </xdr:nvSpPr>
      <xdr:spPr>
        <a:xfrm>
          <a:off x="3726657" y="8215313"/>
          <a:ext cx="3345655" cy="404813"/>
        </a:xfrm>
        <a:prstGeom prst="roundRect">
          <a:avLst/>
        </a:prstGeom>
        <a:solidFill>
          <a:srgbClr val="4EB6CE">
            <a:alpha val="9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0" i="0" u="none" strike="noStrike" kern="0" cap="none" spc="0" normalizeH="0" baseline="0" noProof="0">
              <a:ln>
                <a:noFill/>
              </a:ln>
              <a:solidFill>
                <a:sysClr val="window" lastClr="FFFFFF"/>
              </a:solidFill>
              <a:effectLst/>
              <a:uLnTx/>
              <a:uFillTx/>
              <a:latin typeface="Calibri"/>
              <a:ea typeface="+mn-ea"/>
              <a:cs typeface="+mn-cs"/>
            </a:rPr>
            <a:t>7. YOUNG PEOPLE'S ENGAGEMENT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101600</xdr:colOff>
      <xdr:row>12</xdr:row>
      <xdr:rowOff>33338</xdr:rowOff>
    </xdr:from>
    <xdr:to>
      <xdr:col>9</xdr:col>
      <xdr:colOff>202406</xdr:colOff>
      <xdr:row>26</xdr:row>
      <xdr:rowOff>102901</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464342</xdr:colOff>
      <xdr:row>12</xdr:row>
      <xdr:rowOff>57152</xdr:rowOff>
    </xdr:from>
    <xdr:to>
      <xdr:col>17</xdr:col>
      <xdr:colOff>202404</xdr:colOff>
      <xdr:row>26</xdr:row>
      <xdr:rowOff>126715</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142874</xdr:colOff>
      <xdr:row>31</xdr:row>
      <xdr:rowOff>3970</xdr:rowOff>
    </xdr:from>
    <xdr:to>
      <xdr:col>10</xdr:col>
      <xdr:colOff>596348</xdr:colOff>
      <xdr:row>47</xdr:row>
      <xdr:rowOff>139700</xdr:rowOff>
    </xdr:to>
    <xdr:graphicFrame macro="">
      <xdr:nvGraphicFramePr>
        <xdr:cNvPr id="7" name="Chart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346627</xdr:colOff>
      <xdr:row>31</xdr:row>
      <xdr:rowOff>3970</xdr:rowOff>
    </xdr:from>
    <xdr:to>
      <xdr:col>17</xdr:col>
      <xdr:colOff>416478</xdr:colOff>
      <xdr:row>47</xdr:row>
      <xdr:rowOff>139700</xdr:rowOff>
    </xdr:to>
    <xdr:graphicFrame macro="">
      <xdr:nvGraphicFramePr>
        <xdr:cNvPr id="8" name="Chart 7">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177800</xdr:colOff>
      <xdr:row>54</xdr:row>
      <xdr:rowOff>101600</xdr:rowOff>
    </xdr:from>
    <xdr:to>
      <xdr:col>9</xdr:col>
      <xdr:colOff>278606</xdr:colOff>
      <xdr:row>70</xdr:row>
      <xdr:rowOff>56863</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355600</xdr:colOff>
      <xdr:row>54</xdr:row>
      <xdr:rowOff>101600</xdr:rowOff>
    </xdr:from>
    <xdr:to>
      <xdr:col>17</xdr:col>
      <xdr:colOff>202406</xdr:colOff>
      <xdr:row>70</xdr:row>
      <xdr:rowOff>56863</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177800</xdr:colOff>
      <xdr:row>76</xdr:row>
      <xdr:rowOff>101600</xdr:rowOff>
    </xdr:from>
    <xdr:to>
      <xdr:col>9</xdr:col>
      <xdr:colOff>278606</xdr:colOff>
      <xdr:row>92</xdr:row>
      <xdr:rowOff>56863</xdr:rowOff>
    </xdr:to>
    <xdr:graphicFrame macro="">
      <xdr:nvGraphicFramePr>
        <xdr:cNvPr id="13" name="Chart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355600</xdr:colOff>
      <xdr:row>76</xdr:row>
      <xdr:rowOff>101600</xdr:rowOff>
    </xdr:from>
    <xdr:to>
      <xdr:col>17</xdr:col>
      <xdr:colOff>202406</xdr:colOff>
      <xdr:row>92</xdr:row>
      <xdr:rowOff>56863</xdr:rowOff>
    </xdr:to>
    <xdr:graphicFrame macro="">
      <xdr:nvGraphicFramePr>
        <xdr:cNvPr id="14" name="Chart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177800</xdr:colOff>
      <xdr:row>98</xdr:row>
      <xdr:rowOff>101600</xdr:rowOff>
    </xdr:from>
    <xdr:to>
      <xdr:col>9</xdr:col>
      <xdr:colOff>278606</xdr:colOff>
      <xdr:row>114</xdr:row>
      <xdr:rowOff>56863</xdr:rowOff>
    </xdr:to>
    <xdr:graphicFrame macro="">
      <xdr:nvGraphicFramePr>
        <xdr:cNvPr id="17" name="Chart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355600</xdr:colOff>
      <xdr:row>98</xdr:row>
      <xdr:rowOff>101600</xdr:rowOff>
    </xdr:from>
    <xdr:to>
      <xdr:col>17</xdr:col>
      <xdr:colOff>202406</xdr:colOff>
      <xdr:row>114</xdr:row>
      <xdr:rowOff>56863</xdr:rowOff>
    </xdr:to>
    <xdr:graphicFrame macro="">
      <xdr:nvGraphicFramePr>
        <xdr:cNvPr id="18" name="Chart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177800</xdr:colOff>
      <xdr:row>120</xdr:row>
      <xdr:rowOff>101600</xdr:rowOff>
    </xdr:from>
    <xdr:to>
      <xdr:col>9</xdr:col>
      <xdr:colOff>278606</xdr:colOff>
      <xdr:row>136</xdr:row>
      <xdr:rowOff>56863</xdr:rowOff>
    </xdr:to>
    <xdr:graphicFrame macro="">
      <xdr:nvGraphicFramePr>
        <xdr:cNvPr id="21" name="Chart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355600</xdr:colOff>
      <xdr:row>120</xdr:row>
      <xdr:rowOff>101600</xdr:rowOff>
    </xdr:from>
    <xdr:to>
      <xdr:col>17</xdr:col>
      <xdr:colOff>202406</xdr:colOff>
      <xdr:row>136</xdr:row>
      <xdr:rowOff>56863</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177800</xdr:colOff>
      <xdr:row>142</xdr:row>
      <xdr:rowOff>101600</xdr:rowOff>
    </xdr:from>
    <xdr:to>
      <xdr:col>9</xdr:col>
      <xdr:colOff>278606</xdr:colOff>
      <xdr:row>158</xdr:row>
      <xdr:rowOff>56863</xdr:rowOff>
    </xdr:to>
    <xdr:graphicFrame macro="">
      <xdr:nvGraphicFramePr>
        <xdr:cNvPr id="25" name="Chart 24">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xdr:col>
      <xdr:colOff>355600</xdr:colOff>
      <xdr:row>142</xdr:row>
      <xdr:rowOff>101600</xdr:rowOff>
    </xdr:from>
    <xdr:to>
      <xdr:col>17</xdr:col>
      <xdr:colOff>202406</xdr:colOff>
      <xdr:row>158</xdr:row>
      <xdr:rowOff>56863</xdr:rowOff>
    </xdr:to>
    <xdr:graphicFrame macro="">
      <xdr:nvGraphicFramePr>
        <xdr:cNvPr id="26" name="Chart 2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177800</xdr:colOff>
      <xdr:row>164</xdr:row>
      <xdr:rowOff>101600</xdr:rowOff>
    </xdr:from>
    <xdr:to>
      <xdr:col>9</xdr:col>
      <xdr:colOff>278606</xdr:colOff>
      <xdr:row>180</xdr:row>
      <xdr:rowOff>56863</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355600</xdr:colOff>
      <xdr:row>164</xdr:row>
      <xdr:rowOff>101600</xdr:rowOff>
    </xdr:from>
    <xdr:to>
      <xdr:col>17</xdr:col>
      <xdr:colOff>202406</xdr:colOff>
      <xdr:row>180</xdr:row>
      <xdr:rowOff>56863</xdr:rowOff>
    </xdr:to>
    <xdr:graphicFrame macro="">
      <xdr:nvGraphicFramePr>
        <xdr:cNvPr id="30" name="Chart 29">
          <a:extLst>
            <a:ext uri="{FF2B5EF4-FFF2-40B4-BE49-F238E27FC236}">
              <a16:creationId xmlns:a16="http://schemas.microsoft.com/office/drawing/2014/main" id="{00000000-0008-0000-04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464342</xdr:colOff>
      <xdr:row>271</xdr:row>
      <xdr:rowOff>57152</xdr:rowOff>
    </xdr:from>
    <xdr:to>
      <xdr:col>18</xdr:col>
      <xdr:colOff>202404</xdr:colOff>
      <xdr:row>285</xdr:row>
      <xdr:rowOff>126715</xdr:rowOff>
    </xdr:to>
    <xdr:graphicFrame macro="">
      <xdr:nvGraphicFramePr>
        <xdr:cNvPr id="19" name="Chart 18">
          <a:extLst>
            <a:ext uri="{FF2B5EF4-FFF2-40B4-BE49-F238E27FC236}">
              <a16:creationId xmlns:a16="http://schemas.microsoft.com/office/drawing/2014/main" id="{A385CF74-358D-42A6-A030-201DD9EACC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142874</xdr:colOff>
      <xdr:row>290</xdr:row>
      <xdr:rowOff>3970</xdr:rowOff>
    </xdr:from>
    <xdr:to>
      <xdr:col>11</xdr:col>
      <xdr:colOff>596348</xdr:colOff>
      <xdr:row>306</xdr:row>
      <xdr:rowOff>139700</xdr:rowOff>
    </xdr:to>
    <xdr:graphicFrame macro="">
      <xdr:nvGraphicFramePr>
        <xdr:cNvPr id="20" name="Chart 19">
          <a:extLst>
            <a:ext uri="{FF2B5EF4-FFF2-40B4-BE49-F238E27FC236}">
              <a16:creationId xmlns:a16="http://schemas.microsoft.com/office/drawing/2014/main" id="{C0B38FB3-87EB-4D03-A91D-6A373DA7E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346627</xdr:colOff>
      <xdr:row>290</xdr:row>
      <xdr:rowOff>3970</xdr:rowOff>
    </xdr:from>
    <xdr:to>
      <xdr:col>18</xdr:col>
      <xdr:colOff>416478</xdr:colOff>
      <xdr:row>306</xdr:row>
      <xdr:rowOff>139700</xdr:rowOff>
    </xdr:to>
    <xdr:graphicFrame macro="">
      <xdr:nvGraphicFramePr>
        <xdr:cNvPr id="23" name="Chart 22">
          <a:extLst>
            <a:ext uri="{FF2B5EF4-FFF2-40B4-BE49-F238E27FC236}">
              <a16:creationId xmlns:a16="http://schemas.microsoft.com/office/drawing/2014/main" id="{F2A1D3BC-004B-499D-B58D-71802CF2A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202406</xdr:colOff>
      <xdr:row>186</xdr:row>
      <xdr:rowOff>35719</xdr:rowOff>
    </xdr:from>
    <xdr:to>
      <xdr:col>9</xdr:col>
      <xdr:colOff>303212</xdr:colOff>
      <xdr:row>198</xdr:row>
      <xdr:rowOff>157670</xdr:rowOff>
    </xdr:to>
    <xdr:graphicFrame macro="">
      <xdr:nvGraphicFramePr>
        <xdr:cNvPr id="28" name="Chart 27">
          <a:extLst>
            <a:ext uri="{FF2B5EF4-FFF2-40B4-BE49-F238E27FC236}">
              <a16:creationId xmlns:a16="http://schemas.microsoft.com/office/drawing/2014/main" id="{C77F8135-AC9B-4F67-AE51-5BE779976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10</xdr:col>
      <xdr:colOff>607218</xdr:colOff>
      <xdr:row>185</xdr:row>
      <xdr:rowOff>142874</xdr:rowOff>
    </xdr:from>
    <xdr:to>
      <xdr:col>15</xdr:col>
      <xdr:colOff>534986</xdr:colOff>
      <xdr:row>198</xdr:row>
      <xdr:rowOff>2888</xdr:rowOff>
    </xdr:to>
    <xdr:graphicFrame macro="">
      <xdr:nvGraphicFramePr>
        <xdr:cNvPr id="31" name="Chart 30">
          <a:extLst>
            <a:ext uri="{FF2B5EF4-FFF2-40B4-BE49-F238E27FC236}">
              <a16:creationId xmlns:a16="http://schemas.microsoft.com/office/drawing/2014/main" id="{7D927EF4-993B-4195-8C0B-43D5683A78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202406</xdr:colOff>
      <xdr:row>204</xdr:row>
      <xdr:rowOff>35719</xdr:rowOff>
    </xdr:from>
    <xdr:to>
      <xdr:col>9</xdr:col>
      <xdr:colOff>303212</xdr:colOff>
      <xdr:row>216</xdr:row>
      <xdr:rowOff>157670</xdr:rowOff>
    </xdr:to>
    <xdr:graphicFrame macro="">
      <xdr:nvGraphicFramePr>
        <xdr:cNvPr id="32" name="Chart 31">
          <a:extLst>
            <a:ext uri="{FF2B5EF4-FFF2-40B4-BE49-F238E27FC236}">
              <a16:creationId xmlns:a16="http://schemas.microsoft.com/office/drawing/2014/main" id="{2EB7B2CD-2CCA-4784-A645-409176CFC8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10</xdr:col>
      <xdr:colOff>607218</xdr:colOff>
      <xdr:row>203</xdr:row>
      <xdr:rowOff>142874</xdr:rowOff>
    </xdr:from>
    <xdr:to>
      <xdr:col>15</xdr:col>
      <xdr:colOff>534986</xdr:colOff>
      <xdr:row>216</xdr:row>
      <xdr:rowOff>2888</xdr:rowOff>
    </xdr:to>
    <xdr:graphicFrame macro="">
      <xdr:nvGraphicFramePr>
        <xdr:cNvPr id="33" name="Chart 32">
          <a:extLst>
            <a:ext uri="{FF2B5EF4-FFF2-40B4-BE49-F238E27FC236}">
              <a16:creationId xmlns:a16="http://schemas.microsoft.com/office/drawing/2014/main" id="{33B8B10D-1115-4EB4-8EA6-6B1EAAC2DD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theme/theme1.xml><?xml version="1.0" encoding="utf-8"?>
<a:theme xmlns:a="http://schemas.openxmlformats.org/drawingml/2006/main" name="NCB">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https://www.preparingforadulthood.org.uk/downloads/employment/employability-toolkit.htm" TargetMode="External"/><Relationship Id="rId3" Type="http://schemas.openxmlformats.org/officeDocument/2006/relationships/hyperlink" Target="https://www.preparingforadulthood.org.uk/downloads/independent-living/no-place-like-home-guide.htm" TargetMode="External"/><Relationship Id="rId7" Type="http://schemas.openxmlformats.org/officeDocument/2006/relationships/hyperlink" Target="https://www.preparingforadulthood.org.uk/SiteAssets/Downloads/wwkw3qlo636510203478125345.pdf" TargetMode="External"/><Relationship Id="rId12" Type="http://schemas.openxmlformats.org/officeDocument/2006/relationships/printerSettings" Target="../printerSettings/printerSettings8.bin"/><Relationship Id="rId2" Type="http://schemas.openxmlformats.org/officeDocument/2006/relationships/hyperlink" Target="https://www.preparingforadulthood.org.uk/search/mental%20capacity%20act" TargetMode="External"/><Relationship Id="rId1" Type="http://schemas.openxmlformats.org/officeDocument/2006/relationships/hyperlink" Target="https://councilfordisabledchildren.org.uk/information-advice-and-support-services-network" TargetMode="External"/><Relationship Id="rId6" Type="http://schemas.openxmlformats.org/officeDocument/2006/relationships/hyperlink" Target="https://www.preparingforadulthood.org.uk/downloads/education-health-and-care-planning/pfa-outcomes-tool.htm" TargetMode="External"/><Relationship Id="rId11" Type="http://schemas.openxmlformats.org/officeDocument/2006/relationships/hyperlink" Target="https://www.preparingforadulthood.org.uk/downloads/education-health-and-care-planning/key-topics-to-cover-at-annual-reviews-from-year-9-2019---word-version.htm" TargetMode="External"/><Relationship Id="rId5" Type="http://schemas.openxmlformats.org/officeDocument/2006/relationships/hyperlink" Target="https://www.gov.uk/guidance/equality-act-2010-guidance" TargetMode="External"/><Relationship Id="rId10" Type="http://schemas.openxmlformats.org/officeDocument/2006/relationships/hyperlink" Target="https://www.preparingforadulthood.org.uk/SiteAssets/Downloads/zuix00j2637369911529053456.pdf" TargetMode="External"/><Relationship Id="rId4" Type="http://schemas.openxmlformats.org/officeDocument/2006/relationships/hyperlink" Target="https://inclusive-solutions.com/circles/circle-of-friends/" TargetMode="External"/><Relationship Id="rId9" Type="http://schemas.openxmlformats.org/officeDocument/2006/relationships/hyperlink" Target="https://www.preparingforadulthood.org.uk/SiteAssets/Downloads/12wvfq3e637304959217251691.pdf" TargetMode="Externa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s://www.preparingforadulthood.org.uk/downloads/independent-living/no-place-like-home-guide.htm" TargetMode="External"/><Relationship Id="rId7" Type="http://schemas.openxmlformats.org/officeDocument/2006/relationships/hyperlink" Target="https://www.preparingforadulthood.org.uk/downloads/supported-internships/fact-sheet-study-programmes.htm" TargetMode="External"/><Relationship Id="rId2" Type="http://schemas.openxmlformats.org/officeDocument/2006/relationships/hyperlink" Target="https://www.legislation.gov.uk/ukpga/2010/15/contents" TargetMode="External"/><Relationship Id="rId1" Type="http://schemas.openxmlformats.org/officeDocument/2006/relationships/hyperlink" Target="https://www.preparingforadulthood.org.uk/downloads/education-health-and-care-planning/post-16-checklist.htm" TargetMode="External"/><Relationship Id="rId6" Type="http://schemas.openxmlformats.org/officeDocument/2006/relationships/hyperlink" Target="http://creativesunite.co.uk/RB11%20-%20AoC%20case%20study%20-%20Gloucestershire%20College.pdf" TargetMode="External"/><Relationship Id="rId5" Type="http://schemas.openxmlformats.org/officeDocument/2006/relationships/hyperlink" Target="https://www.ndti.org.uk/news/launching-the-new-inclusion-web" TargetMode="External"/><Relationship Id="rId4" Type="http://schemas.openxmlformats.org/officeDocument/2006/relationships/hyperlink" Target="http://www.housingandsupport.org.uk/housing-and-support-option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crae.org.uk/media/26282/Childrens_participation_in_decision-making_-_A_childrens_views_report.pdf" TargetMode="External"/><Relationship Id="rId2" Type="http://schemas.openxmlformats.org/officeDocument/2006/relationships/hyperlink" Target="https://councilfordisabledchildren.org.uk/help-resources/resources/viper-findings-hear-us-out" TargetMode="External"/><Relationship Id="rId1" Type="http://schemas.openxmlformats.org/officeDocument/2006/relationships/hyperlink" Target="https://www.preparingforadulthood.org.uk/downloads/person-centred-planning" TargetMode="External"/><Relationship Id="rId6" Type="http://schemas.openxmlformats.org/officeDocument/2006/relationships/printerSettings" Target="../printerSettings/printerSettings10.bin"/><Relationship Id="rId5" Type="http://schemas.openxmlformats.org/officeDocument/2006/relationships/hyperlink" Target="https://www.careengland.org.uk/sites/careengland/files/Mental%20Capacity%20Act%202005%20easy%20read%20guide.pdf" TargetMode="External"/><Relationship Id="rId4" Type="http://schemas.openxmlformats.org/officeDocument/2006/relationships/hyperlink" Target="https://www.pmldlink.org.uk/wp-content/uploads/2017/10/2012.340-Raising-our-sights_Guide-to-communication_FINAL-1.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genuinepartnerships.co.uk/" TargetMode="External"/><Relationship Id="rId2" Type="http://schemas.openxmlformats.org/officeDocument/2006/relationships/hyperlink" Target="https://contact.org.uk/professionals/co-production-training/voices-making-co-production-your-reality/" TargetMode="External"/><Relationship Id="rId1" Type="http://schemas.openxmlformats.org/officeDocument/2006/relationships/hyperlink" Target="https://rotherhamcharter.co.uk/about/charter-principles/"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ice.org.uk/guidance/ng43"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nice.org.uk/guidance/ng86" TargetMode="External"/><Relationship Id="rId1" Type="http://schemas.openxmlformats.org/officeDocument/2006/relationships/hyperlink" Target="https://www.nice.org.uk/guidance/ng43"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cqc.org.uk/sites/default/files/CQC_Transition%20Report.pdf" TargetMode="External"/><Relationship Id="rId13" Type="http://schemas.openxmlformats.org/officeDocument/2006/relationships/printerSettings" Target="../printerSettings/printerSettings6.bin"/><Relationship Id="rId3" Type="http://schemas.openxmlformats.org/officeDocument/2006/relationships/hyperlink" Target="http://digital.nhs.uk/catalogue/PUB23804" TargetMode="External"/><Relationship Id="rId7" Type="http://schemas.openxmlformats.org/officeDocument/2006/relationships/hyperlink" Target="https://www.england.nhs.uk/publication/developing-support-and-services-for-children-and-young-people-with-a-learning-disability-autism-or-both/" TargetMode="External"/><Relationship Id="rId12" Type="http://schemas.openxmlformats.org/officeDocument/2006/relationships/hyperlink" Target="file:///C:\Users\NiyotiHosali\AppData\Local\Microsoft\Windows\INetCache\Content.Outlook\BM750KC6\Designated%20Medical%20Officer%20Resources" TargetMode="External"/><Relationship Id="rId2" Type="http://schemas.openxmlformats.org/officeDocument/2006/relationships/hyperlink" Target="https://www.preparingforadulthood.org.uk/downloads/good-health/mitchells-story.htm" TargetMode="External"/><Relationship Id="rId1" Type="http://schemas.openxmlformats.org/officeDocument/2006/relationships/hyperlink" Target="https://www.gov.uk/government/uploads/system/uploads/attachment_data/file/223842/Statutory-Guidance-on-Joint-Strategic-Needs-Assessments-and-Joint-Health-and-Wellbeing-Strategies-March-2013.pdf" TargetMode="External"/><Relationship Id="rId6" Type="http://schemas.openxmlformats.org/officeDocument/2006/relationships/hyperlink" Target="https://www.gov.uk/government/publications/send-guide-for-health-professionals/send-resources-for-healthcare-professionals" TargetMode="External"/><Relationship Id="rId11" Type="http://schemas.openxmlformats.org/officeDocument/2006/relationships/hyperlink" Target="https://www.youtube.com/watch?v=_S8M5ak2G1c" TargetMode="External"/><Relationship Id="rId5" Type="http://schemas.openxmlformats.org/officeDocument/2006/relationships/hyperlink" Target="http://www.youngpeopleshealth.org.uk/yourewelcome/wp-content/uploads/2017/02/YoureWelcome_RefreshedsStandards.pdf" TargetMode="External"/><Relationship Id="rId10" Type="http://schemas.openxmlformats.org/officeDocument/2006/relationships/hyperlink" Target="https://www.readysteadygo.net/home.html" TargetMode="External"/><Relationship Id="rId4" Type="http://schemas.openxmlformats.org/officeDocument/2006/relationships/hyperlink" Target="https://www.preparingforadulthood.org.uk/downloads/local-offer/nice-quality-standard-for-transition-from-childrens-to-adults-services.htm" TargetMode="External"/><Relationship Id="rId9" Type="http://schemas.openxmlformats.org/officeDocument/2006/relationships/hyperlink" Target="https://www.gov.uk/government/publications/national-strategy-for-autistic-children-young-people-and-adults-2021-to-2026"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annafreud.org/early-years/early-years-in-mind/resources/" TargetMode="External"/><Relationship Id="rId2" Type="http://schemas.openxmlformats.org/officeDocument/2006/relationships/hyperlink" Target="https://inclusive-solutions.com/product/creating-circles-of-friends/" TargetMode="External"/><Relationship Id="rId1" Type="http://schemas.openxmlformats.org/officeDocument/2006/relationships/hyperlink" Target="https://www.ndti.org.uk/uploads/files/How_to_Support_Young_People_With_Special_Educational_Needs_into_Work.pdf" TargetMode="External"/><Relationship Id="rId6" Type="http://schemas.openxmlformats.org/officeDocument/2006/relationships/printerSettings" Target="../printerSettings/printerSettings7.bin"/><Relationship Id="rId5" Type="http://schemas.openxmlformats.org/officeDocument/2006/relationships/hyperlink" Target="https://www.ndti.org.uk/resources/change-development-project/outcomes-across-the-age-ranges-for-children-and-young-people-with-send" TargetMode="External"/><Relationship Id="rId4" Type="http://schemas.openxmlformats.org/officeDocument/2006/relationships/hyperlink" Target="https://www.ndti.org.uk/resources/change-development-project/outcomes-across-the-age-ranges-for-children-and-young-people-with-se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sheetPr>
  <dimension ref="A1:J124"/>
  <sheetViews>
    <sheetView zoomScale="80" zoomScaleNormal="80" workbookViewId="0">
      <pane ySplit="1" topLeftCell="A53" activePane="bottomLeft" state="frozen"/>
      <selection activeCell="B11" sqref="B11:B12"/>
      <selection pane="bottomLeft" activeCell="G76" sqref="G76"/>
    </sheetView>
  </sheetViews>
  <sheetFormatPr defaultRowHeight="14.5" x14ac:dyDescent="0.35"/>
  <cols>
    <col min="1" max="1" width="4.54296875" bestFit="1" customWidth="1"/>
    <col min="2" max="2" width="30.7265625" bestFit="1" customWidth="1"/>
    <col min="3" max="3" width="9.26953125" style="3" bestFit="1" customWidth="1"/>
    <col min="4" max="4" width="12.7265625" bestFit="1" customWidth="1"/>
    <col min="5" max="5" width="5.453125" style="1" bestFit="1" customWidth="1"/>
    <col min="6" max="6" width="4.1796875" style="1" customWidth="1"/>
    <col min="7" max="8" width="29.54296875" bestFit="1" customWidth="1"/>
  </cols>
  <sheetData>
    <row r="1" spans="1:10" s="4" customFormat="1" ht="29" x14ac:dyDescent="0.35">
      <c r="A1" s="4" t="s">
        <v>0</v>
      </c>
      <c r="B1" s="4" t="s">
        <v>1</v>
      </c>
      <c r="C1" s="4" t="s">
        <v>2</v>
      </c>
      <c r="D1" s="4" t="s">
        <v>3</v>
      </c>
      <c r="E1" s="4" t="s">
        <v>4</v>
      </c>
      <c r="F1" s="4" t="s">
        <v>5</v>
      </c>
      <c r="G1" s="4" t="s">
        <v>6</v>
      </c>
      <c r="H1" s="4" t="s">
        <v>7</v>
      </c>
      <c r="I1" s="4" t="s">
        <v>8</v>
      </c>
      <c r="J1" s="4" t="s">
        <v>9</v>
      </c>
    </row>
    <row r="2" spans="1:10" x14ac:dyDescent="0.35">
      <c r="A2" s="46"/>
      <c r="B2" s="46" t="s">
        <v>10</v>
      </c>
      <c r="C2" s="47">
        <v>1</v>
      </c>
      <c r="D2" s="46" t="s">
        <v>11</v>
      </c>
      <c r="E2" s="48">
        <v>1.1000000000000001</v>
      </c>
      <c r="F2" s="48">
        <v>1</v>
      </c>
      <c r="G2" s="46" t="str">
        <f>'1. Children''s Social Care'!G5</f>
        <v>Please Select</v>
      </c>
      <c r="H2" s="46" t="str">
        <f>'1. Children''s Social Care'!H5</f>
        <v>Please Select</v>
      </c>
      <c r="I2" s="48">
        <f>VLOOKUP(G2,'LA - mapping'!$B$6:$C$9,2,0)</f>
        <v>0</v>
      </c>
      <c r="J2" s="48">
        <f>VLOOKUP(H2,'LA - mapping'!$B$6:$C$9,2,0)</f>
        <v>0</v>
      </c>
    </row>
    <row r="3" spans="1:10" x14ac:dyDescent="0.35">
      <c r="B3" t="s">
        <v>10</v>
      </c>
      <c r="C3" s="3">
        <v>1</v>
      </c>
      <c r="D3" t="s">
        <v>11</v>
      </c>
      <c r="E3" s="1">
        <v>1.1000000000000001</v>
      </c>
      <c r="F3" s="1">
        <v>2</v>
      </c>
      <c r="G3" t="str">
        <f>'1. Children''s Social Care'!G6</f>
        <v>Please Select</v>
      </c>
      <c r="H3" t="str">
        <f>'1. Children''s Social Care'!H6</f>
        <v>Please Select</v>
      </c>
      <c r="I3" s="1">
        <f>VLOOKUP(G3,'LA - mapping'!$B$6:$C$9,2,0)</f>
        <v>0</v>
      </c>
      <c r="J3" s="1">
        <f>VLOOKUP(H3,'LA - mapping'!$B$6:$C$9,2,0)</f>
        <v>0</v>
      </c>
    </row>
    <row r="4" spans="1:10" x14ac:dyDescent="0.35">
      <c r="B4" t="s">
        <v>10</v>
      </c>
      <c r="C4" s="3">
        <v>1</v>
      </c>
      <c r="D4" t="s">
        <v>11</v>
      </c>
      <c r="E4" s="1">
        <v>1.1000000000000001</v>
      </c>
      <c r="F4" s="1">
        <v>3</v>
      </c>
      <c r="G4" t="str">
        <f>'1. Children''s Social Care'!G7</f>
        <v>Please Select</v>
      </c>
      <c r="H4" t="str">
        <f>'1. Children''s Social Care'!H7</f>
        <v>Please Select</v>
      </c>
      <c r="I4" s="1">
        <f>VLOOKUP(G4,'LA - mapping'!$B$6:$C$9,2,0)</f>
        <v>0</v>
      </c>
      <c r="J4" s="1">
        <f>VLOOKUP(H4,'LA - mapping'!$B$6:$C$9,2,0)</f>
        <v>0</v>
      </c>
    </row>
    <row r="5" spans="1:10" x14ac:dyDescent="0.35">
      <c r="B5" t="s">
        <v>10</v>
      </c>
      <c r="C5" s="3">
        <v>1</v>
      </c>
      <c r="D5" t="s">
        <v>11</v>
      </c>
      <c r="E5" s="1">
        <v>1.1000000000000001</v>
      </c>
      <c r="F5" s="1">
        <v>4</v>
      </c>
      <c r="G5" t="str">
        <f>'1. Children''s Social Care'!G8</f>
        <v>Please Select</v>
      </c>
      <c r="H5" t="str">
        <f>'1. Children''s Social Care'!H8</f>
        <v>Please Select</v>
      </c>
      <c r="I5" s="1">
        <f>VLOOKUP(G5,'LA - mapping'!$B$6:$C$9,2,0)</f>
        <v>0</v>
      </c>
      <c r="J5" s="1">
        <f>VLOOKUP(H5,'LA - mapping'!$B$6:$C$9,2,0)</f>
        <v>0</v>
      </c>
    </row>
    <row r="6" spans="1:10" x14ac:dyDescent="0.35">
      <c r="B6" t="s">
        <v>10</v>
      </c>
      <c r="C6" s="3">
        <v>1</v>
      </c>
      <c r="D6" t="s">
        <v>11</v>
      </c>
      <c r="E6" s="1">
        <v>1.1000000000000001</v>
      </c>
      <c r="F6" s="1">
        <v>5</v>
      </c>
      <c r="G6" t="str">
        <f>'1. Children''s Social Care'!G9</f>
        <v>Please Select</v>
      </c>
      <c r="H6" t="str">
        <f>'1. Children''s Social Care'!H9</f>
        <v>Please Select</v>
      </c>
      <c r="I6" s="1">
        <f>VLOOKUP(G6,'LA - mapping'!$B$6:$C$9,2,0)</f>
        <v>0</v>
      </c>
      <c r="J6" s="1">
        <f>VLOOKUP(H6,'LA - mapping'!$B$6:$C$9,2,0)</f>
        <v>0</v>
      </c>
    </row>
    <row r="7" spans="1:10" x14ac:dyDescent="0.35">
      <c r="B7" t="s">
        <v>10</v>
      </c>
      <c r="C7" s="3">
        <v>1</v>
      </c>
      <c r="D7" t="s">
        <v>11</v>
      </c>
      <c r="E7" s="1">
        <v>1.1000000000000001</v>
      </c>
      <c r="F7" s="1">
        <v>6</v>
      </c>
      <c r="G7" t="str">
        <f>'1. Children''s Social Care'!G10</f>
        <v>Please Select</v>
      </c>
      <c r="H7" t="str">
        <f>'1. Children''s Social Care'!H10</f>
        <v>Please Select</v>
      </c>
      <c r="I7" s="1">
        <f>VLOOKUP(G7,'LA - mapping'!$B$6:$C$9,2,0)</f>
        <v>0</v>
      </c>
      <c r="J7" s="1">
        <f>VLOOKUP(H7,'LA - mapping'!$B$6:$C$9,2,0)</f>
        <v>0</v>
      </c>
    </row>
    <row r="8" spans="1:10" x14ac:dyDescent="0.35">
      <c r="B8" t="s">
        <v>10</v>
      </c>
      <c r="C8" s="3">
        <v>1</v>
      </c>
      <c r="D8" t="s">
        <v>11</v>
      </c>
      <c r="E8" s="1">
        <v>1.1000000000000001</v>
      </c>
      <c r="F8" s="1">
        <v>7</v>
      </c>
      <c r="G8" t="str">
        <f>'1. Children''s Social Care'!G11</f>
        <v>Please Select</v>
      </c>
      <c r="H8" t="str">
        <f>'1. Children''s Social Care'!H11</f>
        <v>Please Select</v>
      </c>
      <c r="I8" s="1">
        <f>VLOOKUP(G8,'LA - mapping'!$B$6:$C$9,2,0)</f>
        <v>0</v>
      </c>
      <c r="J8" s="1">
        <f>VLOOKUP(H8,'LA - mapping'!$B$6:$C$9,2,0)</f>
        <v>0</v>
      </c>
    </row>
    <row r="9" spans="1:10" x14ac:dyDescent="0.35">
      <c r="B9" t="s">
        <v>10</v>
      </c>
      <c r="C9" s="3">
        <v>1</v>
      </c>
      <c r="D9" t="s">
        <v>11</v>
      </c>
      <c r="E9" s="1">
        <v>1.1000000000000001</v>
      </c>
      <c r="F9" s="1">
        <v>8</v>
      </c>
      <c r="G9" t="str">
        <f>'1. Children''s Social Care'!G12</f>
        <v>Please Select</v>
      </c>
      <c r="H9" t="str">
        <f>'1. Children''s Social Care'!H12</f>
        <v>Please Select</v>
      </c>
      <c r="I9" s="1">
        <f>VLOOKUP(G9,'LA - mapping'!$B$6:$C$9,2,0)</f>
        <v>0</v>
      </c>
      <c r="J9" s="1">
        <f>VLOOKUP(H9,'LA - mapping'!$B$6:$C$9,2,0)</f>
        <v>0</v>
      </c>
    </row>
    <row r="10" spans="1:10" x14ac:dyDescent="0.35">
      <c r="A10" s="46"/>
      <c r="B10" s="46" t="s">
        <v>12</v>
      </c>
      <c r="C10" s="47">
        <v>2</v>
      </c>
      <c r="D10" s="46" t="s">
        <v>13</v>
      </c>
      <c r="E10" s="48">
        <v>2.1</v>
      </c>
      <c r="F10" s="48">
        <v>1</v>
      </c>
      <c r="G10" s="46" t="str">
        <f>'2. Adult Social Care'!G6</f>
        <v>Please Select</v>
      </c>
      <c r="H10" s="46" t="str">
        <f>'2. Adult Social Care'!H6</f>
        <v>Please Select</v>
      </c>
      <c r="I10" s="48">
        <f>VLOOKUP(G10,'LA - mapping'!$B$6:$C$9,2,0)</f>
        <v>0</v>
      </c>
      <c r="J10" s="48">
        <f>VLOOKUP(H10,'LA - mapping'!$B$6:$C$9,2,0)</f>
        <v>0</v>
      </c>
    </row>
    <row r="11" spans="1:10" x14ac:dyDescent="0.35">
      <c r="B11" t="s">
        <v>12</v>
      </c>
      <c r="C11" s="3">
        <v>2</v>
      </c>
      <c r="D11" t="s">
        <v>13</v>
      </c>
      <c r="E11" s="1">
        <v>2.1</v>
      </c>
      <c r="F11" s="1">
        <v>2</v>
      </c>
      <c r="G11" t="str">
        <f>'2. Adult Social Care'!G7</f>
        <v>Please Select</v>
      </c>
      <c r="H11" t="str">
        <f>'2. Adult Social Care'!H7</f>
        <v>Please Select</v>
      </c>
      <c r="I11" s="1">
        <f>VLOOKUP(G11,'LA - mapping'!$B$6:$C$9,2,0)</f>
        <v>0</v>
      </c>
      <c r="J11" s="1">
        <f>VLOOKUP(H11,'LA - mapping'!$B$6:$C$9,2,0)</f>
        <v>0</v>
      </c>
    </row>
    <row r="12" spans="1:10" x14ac:dyDescent="0.35">
      <c r="B12" t="s">
        <v>12</v>
      </c>
      <c r="C12" s="3">
        <v>2</v>
      </c>
      <c r="D12" t="s">
        <v>13</v>
      </c>
      <c r="E12" s="1">
        <v>2.1</v>
      </c>
      <c r="F12" s="1">
        <v>3</v>
      </c>
      <c r="G12" t="str">
        <f>'2. Adult Social Care'!G8</f>
        <v>Please Select</v>
      </c>
      <c r="H12" t="str">
        <f>'2. Adult Social Care'!H8</f>
        <v>Please Select</v>
      </c>
      <c r="I12" s="1">
        <f>VLOOKUP(G12,'LA - mapping'!$B$6:$C$9,2,0)</f>
        <v>0</v>
      </c>
      <c r="J12" s="1">
        <f>VLOOKUP(H12,'LA - mapping'!$B$6:$C$9,2,0)</f>
        <v>0</v>
      </c>
    </row>
    <row r="13" spans="1:10" x14ac:dyDescent="0.35">
      <c r="B13" t="s">
        <v>12</v>
      </c>
      <c r="C13" s="3">
        <v>2</v>
      </c>
      <c r="D13" t="s">
        <v>13</v>
      </c>
      <c r="E13" s="1">
        <v>2.1</v>
      </c>
      <c r="F13" s="1">
        <v>4</v>
      </c>
      <c r="G13" t="str">
        <f>'2. Adult Social Care'!G9</f>
        <v>Please Select</v>
      </c>
      <c r="H13" t="str">
        <f>'2. Adult Social Care'!H9</f>
        <v>Please Select</v>
      </c>
      <c r="I13" s="1">
        <f>VLOOKUP(G13,'LA - mapping'!$B$6:$C$9,2,0)</f>
        <v>0</v>
      </c>
      <c r="J13" s="1">
        <f>VLOOKUP(H13,'LA - mapping'!$B$6:$C$9,2,0)</f>
        <v>0</v>
      </c>
    </row>
    <row r="14" spans="1:10" x14ac:dyDescent="0.35">
      <c r="B14" t="s">
        <v>12</v>
      </c>
      <c r="C14" s="3">
        <v>2</v>
      </c>
      <c r="D14" t="s">
        <v>13</v>
      </c>
      <c r="E14" s="1">
        <v>2.1</v>
      </c>
      <c r="F14" s="1">
        <v>5</v>
      </c>
      <c r="G14" t="str">
        <f>'2. Adult Social Care'!G10</f>
        <v>Please Select</v>
      </c>
      <c r="H14" t="str">
        <f>'2. Adult Social Care'!H10</f>
        <v>Please Select</v>
      </c>
      <c r="I14" s="1">
        <f>VLOOKUP(G14,'LA - mapping'!$B$6:$C$9,2,0)</f>
        <v>0</v>
      </c>
      <c r="J14" s="1">
        <f>VLOOKUP(H14,'LA - mapping'!$B$6:$C$9,2,0)</f>
        <v>0</v>
      </c>
    </row>
    <row r="15" spans="1:10" x14ac:dyDescent="0.35">
      <c r="B15" t="s">
        <v>12</v>
      </c>
      <c r="C15" s="3">
        <v>2</v>
      </c>
      <c r="D15" t="s">
        <v>13</v>
      </c>
      <c r="E15" s="1">
        <v>2.1</v>
      </c>
      <c r="F15" s="1">
        <v>6</v>
      </c>
      <c r="G15" t="str">
        <f>'2. Adult Social Care'!G11</f>
        <v>Please Select</v>
      </c>
      <c r="H15" t="str">
        <f>'2. Adult Social Care'!H11</f>
        <v>Please Select</v>
      </c>
      <c r="I15" s="1">
        <f>VLOOKUP(G15,'LA - mapping'!$B$6:$C$9,2,0)</f>
        <v>0</v>
      </c>
      <c r="J15" s="1">
        <f>VLOOKUP(H15,'LA - mapping'!$B$6:$C$9,2,0)</f>
        <v>0</v>
      </c>
    </row>
    <row r="16" spans="1:10" x14ac:dyDescent="0.35">
      <c r="B16" t="s">
        <v>12</v>
      </c>
      <c r="C16" s="3">
        <v>2</v>
      </c>
      <c r="D16" t="s">
        <v>13</v>
      </c>
      <c r="E16" s="1">
        <v>2.1</v>
      </c>
      <c r="F16" s="1">
        <v>7</v>
      </c>
      <c r="G16" t="str">
        <f>'2. Adult Social Care'!G12</f>
        <v>Please Select</v>
      </c>
      <c r="H16" t="str">
        <f>'2. Adult Social Care'!H12</f>
        <v>Please Select</v>
      </c>
      <c r="I16" s="1">
        <f>VLOOKUP(G16,'LA - mapping'!$B$6:$C$9,2,0)</f>
        <v>0</v>
      </c>
      <c r="J16" s="1">
        <f>VLOOKUP(H16,'LA - mapping'!$B$6:$C$9,2,0)</f>
        <v>0</v>
      </c>
    </row>
    <row r="17" spans="1:10" x14ac:dyDescent="0.35">
      <c r="B17" t="s">
        <v>12</v>
      </c>
      <c r="C17" s="3">
        <v>2</v>
      </c>
      <c r="D17" t="s">
        <v>13</v>
      </c>
      <c r="E17" s="1">
        <v>2.1</v>
      </c>
      <c r="F17" s="1">
        <v>8</v>
      </c>
      <c r="G17" t="str">
        <f>'2. Adult Social Care'!G13</f>
        <v>Please Select</v>
      </c>
      <c r="H17" t="str">
        <f>'2. Adult Social Care'!H13</f>
        <v>Please Select</v>
      </c>
      <c r="I17" s="1">
        <f>VLOOKUP(G17,'LA - mapping'!$B$6:$C$9,2,0)</f>
        <v>0</v>
      </c>
      <c r="J17" s="1">
        <f>VLOOKUP(H17,'LA - mapping'!$B$6:$C$9,2,0)</f>
        <v>0</v>
      </c>
    </row>
    <row r="18" spans="1:10" x14ac:dyDescent="0.35">
      <c r="B18" t="s">
        <v>12</v>
      </c>
      <c r="C18" s="3">
        <v>2</v>
      </c>
      <c r="D18" t="s">
        <v>13</v>
      </c>
      <c r="E18" s="1">
        <v>2.1</v>
      </c>
      <c r="F18" s="1">
        <v>9</v>
      </c>
      <c r="G18" t="str">
        <f>'2. Adult Social Care'!G14</f>
        <v>Please Select</v>
      </c>
      <c r="H18" t="str">
        <f>'2. Adult Social Care'!H14</f>
        <v>Please Select</v>
      </c>
      <c r="I18" s="1">
        <f>VLOOKUP(G18,'LA - mapping'!$B$6:$C$9,2,0)</f>
        <v>0</v>
      </c>
      <c r="J18" s="1">
        <f>VLOOKUP(H18,'LA - mapping'!$B$6:$C$9,2,0)</f>
        <v>0</v>
      </c>
    </row>
    <row r="19" spans="1:10" x14ac:dyDescent="0.35">
      <c r="B19" t="s">
        <v>12</v>
      </c>
      <c r="C19" s="3">
        <v>2</v>
      </c>
      <c r="D19" t="s">
        <v>13</v>
      </c>
      <c r="E19" s="1">
        <v>2.1</v>
      </c>
      <c r="F19" s="1">
        <v>10</v>
      </c>
      <c r="G19" t="str">
        <f>'2. Adult Social Care'!G15</f>
        <v>Please Select</v>
      </c>
      <c r="H19" t="str">
        <f>'2. Adult Social Care'!H15</f>
        <v>Please Select</v>
      </c>
      <c r="I19" s="1">
        <f>VLOOKUP(G19,'LA - mapping'!$B$6:$C$9,2,0)</f>
        <v>0</v>
      </c>
      <c r="J19" s="1">
        <f>VLOOKUP(H19,'LA - mapping'!$B$6:$C$9,2,0)</f>
        <v>0</v>
      </c>
    </row>
    <row r="20" spans="1:10" x14ac:dyDescent="0.35">
      <c r="A20" s="46"/>
      <c r="B20" s="46" t="s">
        <v>14</v>
      </c>
      <c r="C20" s="47">
        <v>3</v>
      </c>
      <c r="D20" s="46" t="s">
        <v>15</v>
      </c>
      <c r="E20" s="48">
        <v>3.1</v>
      </c>
      <c r="F20" s="48">
        <v>1</v>
      </c>
      <c r="G20" s="46" t="str">
        <f>'3. Health'!G6</f>
        <v>Please Select</v>
      </c>
      <c r="H20" s="46" t="str">
        <f>'3. Health'!H6</f>
        <v>Please Select</v>
      </c>
      <c r="I20" s="48">
        <f>VLOOKUP(G20,'LA - mapping'!$B$6:$C$9,2,0)</f>
        <v>0</v>
      </c>
      <c r="J20" s="48">
        <f>VLOOKUP(H20,'LA - mapping'!$B$6:$C$9,2,0)</f>
        <v>0</v>
      </c>
    </row>
    <row r="21" spans="1:10" x14ac:dyDescent="0.35">
      <c r="B21" t="s">
        <v>14</v>
      </c>
      <c r="C21" s="3">
        <v>3</v>
      </c>
      <c r="D21" t="s">
        <v>15</v>
      </c>
      <c r="E21" s="1">
        <v>3.1</v>
      </c>
      <c r="F21" s="1">
        <v>2</v>
      </c>
      <c r="G21" t="str">
        <f>'3. Health'!G7</f>
        <v>Please Select</v>
      </c>
      <c r="H21" t="str">
        <f>'3. Health'!H7</f>
        <v>Please Select</v>
      </c>
      <c r="I21" s="1">
        <f>VLOOKUP(G21,'LA - mapping'!$B$6:$C$9,2,0)</f>
        <v>0</v>
      </c>
      <c r="J21" s="1">
        <f>VLOOKUP(H21,'LA - mapping'!$B$6:$C$9,2,0)</f>
        <v>0</v>
      </c>
    </row>
    <row r="22" spans="1:10" x14ac:dyDescent="0.35">
      <c r="B22" t="s">
        <v>14</v>
      </c>
      <c r="C22" s="3">
        <v>3</v>
      </c>
      <c r="D22" t="s">
        <v>15</v>
      </c>
      <c r="E22" s="1">
        <v>3.1</v>
      </c>
      <c r="F22" s="1">
        <v>3</v>
      </c>
      <c r="G22" t="str">
        <f>'3. Health'!G8</f>
        <v>Please Select</v>
      </c>
      <c r="H22" t="str">
        <f>'3. Health'!H8</f>
        <v>Please Select</v>
      </c>
      <c r="I22" s="1">
        <f>VLOOKUP(G22,'LA - mapping'!$B$6:$C$9,2,0)</f>
        <v>0</v>
      </c>
      <c r="J22" s="1">
        <f>VLOOKUP(H22,'LA - mapping'!$B$6:$C$9,2,0)</f>
        <v>0</v>
      </c>
    </row>
    <row r="23" spans="1:10" x14ac:dyDescent="0.35">
      <c r="B23" t="s">
        <v>14</v>
      </c>
      <c r="C23" s="3">
        <v>3</v>
      </c>
      <c r="D23" t="s">
        <v>15</v>
      </c>
      <c r="E23" s="1">
        <v>3.1</v>
      </c>
      <c r="F23" s="1">
        <v>4</v>
      </c>
      <c r="G23" t="str">
        <f>'3. Health'!G9</f>
        <v>Please Select</v>
      </c>
      <c r="H23" t="str">
        <f>'3. Health'!H9</f>
        <v>Please Select</v>
      </c>
      <c r="I23" s="1">
        <f>VLOOKUP(G23,'LA - mapping'!$B$6:$C$9,2,0)</f>
        <v>0</v>
      </c>
      <c r="J23" s="1">
        <f>VLOOKUP(H23,'LA - mapping'!$B$6:$C$9,2,0)</f>
        <v>0</v>
      </c>
    </row>
    <row r="24" spans="1:10" x14ac:dyDescent="0.35">
      <c r="B24" t="s">
        <v>14</v>
      </c>
      <c r="C24" s="3">
        <v>3</v>
      </c>
      <c r="D24" t="s">
        <v>15</v>
      </c>
      <c r="E24" s="1">
        <v>3.1</v>
      </c>
      <c r="F24" s="1">
        <v>5</v>
      </c>
      <c r="G24" t="str">
        <f>'3. Health'!G10</f>
        <v>Please Select</v>
      </c>
      <c r="H24" t="str">
        <f>'3. Health'!H10</f>
        <v>Please Select</v>
      </c>
      <c r="I24" s="1">
        <f>VLOOKUP(G24,'LA - mapping'!$B$6:$C$9,2,0)</f>
        <v>0</v>
      </c>
      <c r="J24" s="1">
        <f>VLOOKUP(H24,'LA - mapping'!$B$6:$C$9,2,0)</f>
        <v>0</v>
      </c>
    </row>
    <row r="25" spans="1:10" x14ac:dyDescent="0.35">
      <c r="B25" t="s">
        <v>14</v>
      </c>
      <c r="C25" s="3">
        <v>3</v>
      </c>
      <c r="D25" t="s">
        <v>15</v>
      </c>
      <c r="E25" s="1">
        <v>3.1</v>
      </c>
      <c r="F25" s="1">
        <v>6</v>
      </c>
      <c r="G25" t="str">
        <f>'3. Health'!G11</f>
        <v>Please Select</v>
      </c>
      <c r="H25" t="str">
        <f>'3. Health'!H11</f>
        <v>Please Select</v>
      </c>
      <c r="I25" s="1">
        <f>VLOOKUP(G25,'LA - mapping'!$B$6:$C$9,2,0)</f>
        <v>0</v>
      </c>
      <c r="J25" s="1">
        <f>VLOOKUP(H25,'LA - mapping'!$B$6:$C$9,2,0)</f>
        <v>0</v>
      </c>
    </row>
    <row r="26" spans="1:10" x14ac:dyDescent="0.35">
      <c r="B26" t="s">
        <v>14</v>
      </c>
      <c r="C26" s="3">
        <v>3</v>
      </c>
      <c r="D26" t="s">
        <v>15</v>
      </c>
      <c r="E26" s="1">
        <v>3.1</v>
      </c>
      <c r="F26" s="1">
        <v>7</v>
      </c>
      <c r="G26" t="str">
        <f>'3. Health'!G12</f>
        <v>Please Select</v>
      </c>
      <c r="H26" t="str">
        <f>'3. Health'!H12</f>
        <v>Please Select</v>
      </c>
      <c r="I26" s="1">
        <f>VLOOKUP(G26,'LA - mapping'!$B$6:$C$9,2,0)</f>
        <v>0</v>
      </c>
      <c r="J26" s="1">
        <f>VLOOKUP(H26,'LA - mapping'!$B$6:$C$9,2,0)</f>
        <v>0</v>
      </c>
    </row>
    <row r="27" spans="1:10" x14ac:dyDescent="0.35">
      <c r="B27" t="s">
        <v>14</v>
      </c>
      <c r="C27" s="3">
        <v>3</v>
      </c>
      <c r="D27" t="s">
        <v>15</v>
      </c>
      <c r="E27" s="1">
        <v>3.1</v>
      </c>
      <c r="F27" s="1">
        <v>8</v>
      </c>
      <c r="G27" t="str">
        <f>'3. Health'!G13</f>
        <v>Please Select</v>
      </c>
      <c r="H27" t="str">
        <f>'3. Health'!H13</f>
        <v>Please Select</v>
      </c>
      <c r="I27" s="1">
        <f>VLOOKUP(G27,'LA - mapping'!$B$6:$C$9,2,0)</f>
        <v>0</v>
      </c>
      <c r="J27" s="1">
        <f>VLOOKUP(H27,'LA - mapping'!$B$6:$C$9,2,0)</f>
        <v>0</v>
      </c>
    </row>
    <row r="28" spans="1:10" x14ac:dyDescent="0.35">
      <c r="B28" t="s">
        <v>14</v>
      </c>
      <c r="C28" s="3">
        <v>3</v>
      </c>
      <c r="D28" t="s">
        <v>15</v>
      </c>
      <c r="E28" s="1">
        <v>3.1</v>
      </c>
      <c r="F28" s="1">
        <v>9</v>
      </c>
      <c r="G28" t="str">
        <f>'3. Health'!G14</f>
        <v>Please Select</v>
      </c>
      <c r="H28" t="str">
        <f>'3. Health'!H14</f>
        <v>Please Select</v>
      </c>
      <c r="I28" s="1">
        <f>VLOOKUP(G28,'LA - mapping'!$B$6:$C$9,2,0)</f>
        <v>0</v>
      </c>
      <c r="J28" s="1">
        <f>VLOOKUP(H28,'LA - mapping'!$B$6:$C$9,2,0)</f>
        <v>0</v>
      </c>
    </row>
    <row r="29" spans="1:10" x14ac:dyDescent="0.35">
      <c r="B29" t="s">
        <v>14</v>
      </c>
      <c r="C29" s="3">
        <v>3</v>
      </c>
      <c r="D29" t="s">
        <v>15</v>
      </c>
      <c r="E29" s="1">
        <v>3.1</v>
      </c>
      <c r="F29" s="1">
        <v>10</v>
      </c>
      <c r="G29" t="str">
        <f>'3. Health'!G15</f>
        <v>Please Select</v>
      </c>
      <c r="H29" t="str">
        <f>'3. Health'!H15</f>
        <v>Please Select</v>
      </c>
      <c r="I29" s="1">
        <f>VLOOKUP(G29,'LA - mapping'!$B$6:$C$9,2,0)</f>
        <v>0</v>
      </c>
      <c r="J29" s="1">
        <f>VLOOKUP(H29,'LA - mapping'!$B$6:$C$9,2,0)</f>
        <v>0</v>
      </c>
    </row>
    <row r="30" spans="1:10" x14ac:dyDescent="0.35">
      <c r="B30" t="s">
        <v>14</v>
      </c>
      <c r="C30" s="3">
        <v>3</v>
      </c>
      <c r="D30" t="s">
        <v>15</v>
      </c>
      <c r="E30" s="1">
        <v>3.1</v>
      </c>
      <c r="F30" s="1">
        <v>11</v>
      </c>
      <c r="G30" t="str">
        <f>'3. Health'!G16</f>
        <v>Please Select</v>
      </c>
      <c r="H30" t="str">
        <f>'3. Health'!H16</f>
        <v>Please Select</v>
      </c>
      <c r="I30" s="1">
        <f>VLOOKUP(G30,'LA - mapping'!$B$6:$C$9,2,0)</f>
        <v>0</v>
      </c>
      <c r="J30" s="1">
        <f>VLOOKUP(H30,'LA - mapping'!$B$6:$C$9,2,0)</f>
        <v>0</v>
      </c>
    </row>
    <row r="31" spans="1:10" x14ac:dyDescent="0.35">
      <c r="B31" t="s">
        <v>14</v>
      </c>
      <c r="C31" s="3">
        <v>3</v>
      </c>
      <c r="D31" t="s">
        <v>15</v>
      </c>
      <c r="E31" s="1">
        <v>3.1</v>
      </c>
      <c r="F31" s="1">
        <v>12</v>
      </c>
      <c r="G31" t="str">
        <f>'3. Health'!G17</f>
        <v>Please Select</v>
      </c>
      <c r="H31" t="str">
        <f>'3. Health'!H17</f>
        <v>Please Select</v>
      </c>
      <c r="I31" s="1">
        <f>VLOOKUP(G31,'LA - mapping'!$B$6:$C$9,2,0)</f>
        <v>0</v>
      </c>
      <c r="J31" s="1">
        <f>VLOOKUP(H31,'LA - mapping'!$B$6:$C$9,2,0)</f>
        <v>0</v>
      </c>
    </row>
    <row r="32" spans="1:10" x14ac:dyDescent="0.35">
      <c r="B32" t="s">
        <v>14</v>
      </c>
      <c r="C32" s="3">
        <v>3</v>
      </c>
      <c r="D32" t="s">
        <v>15</v>
      </c>
      <c r="E32" s="1">
        <v>3.1</v>
      </c>
      <c r="F32" s="1">
        <v>13</v>
      </c>
      <c r="G32" t="str">
        <f>'3. Health'!G18</f>
        <v>Please Select</v>
      </c>
      <c r="H32" t="str">
        <f>'3. Health'!H18</f>
        <v>Please Select</v>
      </c>
      <c r="I32" s="1">
        <f>VLOOKUP(G32,'LA - mapping'!$B$6:$C$9,2,0)</f>
        <v>0</v>
      </c>
      <c r="J32" s="1">
        <f>VLOOKUP(H32,'LA - mapping'!$B$6:$C$9,2,0)</f>
        <v>0</v>
      </c>
    </row>
    <row r="33" spans="1:10" x14ac:dyDescent="0.35">
      <c r="A33" s="46"/>
      <c r="B33" s="46" t="s">
        <v>16</v>
      </c>
      <c r="C33" s="47">
        <v>4</v>
      </c>
      <c r="D33" s="46" t="s">
        <v>17</v>
      </c>
      <c r="E33" s="48">
        <v>4.0999999999999996</v>
      </c>
      <c r="F33" s="48">
        <v>1</v>
      </c>
      <c r="G33" s="46" t="str">
        <f>'4. Early Years'!G6</f>
        <v>Please Select</v>
      </c>
      <c r="H33" s="46" t="str">
        <f>'4. Early Years'!H6</f>
        <v>Please Select</v>
      </c>
      <c r="I33" s="48">
        <f>VLOOKUP(G33,'LA - mapping'!$B$6:$C$9,2,0)</f>
        <v>0</v>
      </c>
      <c r="J33" s="48">
        <f>VLOOKUP(H33,'LA - mapping'!$B$6:$C$9,2,0)</f>
        <v>0</v>
      </c>
    </row>
    <row r="34" spans="1:10" x14ac:dyDescent="0.35">
      <c r="B34" t="s">
        <v>16</v>
      </c>
      <c r="C34" s="3">
        <v>4</v>
      </c>
      <c r="D34" t="s">
        <v>17</v>
      </c>
      <c r="E34" s="1">
        <v>4.0999999999999996</v>
      </c>
      <c r="F34" s="1">
        <v>2</v>
      </c>
      <c r="G34" t="str">
        <f>'4. Early Years'!G7</f>
        <v>Please Select</v>
      </c>
      <c r="H34" t="str">
        <f>'4. Early Years'!H7</f>
        <v>Please Select</v>
      </c>
      <c r="I34" s="1">
        <f>VLOOKUP(G34,'LA - mapping'!$B$6:$C$9,2,0)</f>
        <v>0</v>
      </c>
      <c r="J34" s="1">
        <f>VLOOKUP(H34,'LA - mapping'!$B$6:$C$9,2,0)</f>
        <v>0</v>
      </c>
    </row>
    <row r="35" spans="1:10" x14ac:dyDescent="0.35">
      <c r="B35" t="s">
        <v>16</v>
      </c>
      <c r="C35" s="3">
        <v>4</v>
      </c>
      <c r="D35" t="s">
        <v>17</v>
      </c>
      <c r="E35" s="1">
        <v>4.0999999999999996</v>
      </c>
      <c r="F35" s="1">
        <v>3</v>
      </c>
      <c r="G35" t="str">
        <f>'4. Early Years'!G8</f>
        <v>Please Select</v>
      </c>
      <c r="H35" t="str">
        <f>'4. Early Years'!H8</f>
        <v>Please Select</v>
      </c>
      <c r="I35" s="1">
        <f>VLOOKUP(G35,'LA - mapping'!$B$6:$C$9,2,0)</f>
        <v>0</v>
      </c>
      <c r="J35" s="1">
        <f>VLOOKUP(H35,'LA - mapping'!$B$6:$C$9,2,0)</f>
        <v>0</v>
      </c>
    </row>
    <row r="36" spans="1:10" x14ac:dyDescent="0.35">
      <c r="B36" t="s">
        <v>16</v>
      </c>
      <c r="C36" s="3">
        <v>4</v>
      </c>
      <c r="D36" t="s">
        <v>17</v>
      </c>
      <c r="E36" s="1">
        <v>4.0999999999999996</v>
      </c>
      <c r="F36" s="1">
        <v>4</v>
      </c>
      <c r="G36" t="str">
        <f>'4. Early Years'!G9</f>
        <v>Please Select</v>
      </c>
      <c r="H36" t="str">
        <f>'4. Early Years'!H9</f>
        <v>Please Select</v>
      </c>
      <c r="I36" s="1">
        <f>VLOOKUP(G36,'LA - mapping'!$B$6:$C$9,2,0)</f>
        <v>0</v>
      </c>
      <c r="J36" s="1">
        <f>VLOOKUP(H36,'LA - mapping'!$B$6:$C$9,2,0)</f>
        <v>0</v>
      </c>
    </row>
    <row r="37" spans="1:10" x14ac:dyDescent="0.35">
      <c r="B37" t="s">
        <v>16</v>
      </c>
      <c r="C37" s="3">
        <v>4</v>
      </c>
      <c r="D37" t="s">
        <v>17</v>
      </c>
      <c r="E37" s="1">
        <v>4.0999999999999996</v>
      </c>
      <c r="F37" s="1">
        <v>5</v>
      </c>
      <c r="G37" t="str">
        <f>'4. Early Years'!G10</f>
        <v>Please Select</v>
      </c>
      <c r="H37" t="str">
        <f>'4. Early Years'!H10</f>
        <v>Please Select</v>
      </c>
      <c r="I37" s="1">
        <f>VLOOKUP(G37,'LA - mapping'!$B$6:$C$9,2,0)</f>
        <v>0</v>
      </c>
      <c r="J37" s="1">
        <f>VLOOKUP(H37,'LA - mapping'!$B$6:$C$9,2,0)</f>
        <v>0</v>
      </c>
    </row>
    <row r="38" spans="1:10" x14ac:dyDescent="0.35">
      <c r="B38" t="s">
        <v>16</v>
      </c>
      <c r="C38" s="3">
        <v>4</v>
      </c>
      <c r="D38" t="s">
        <v>17</v>
      </c>
      <c r="E38" s="1">
        <v>4.0999999999999996</v>
      </c>
      <c r="F38" s="1">
        <v>6</v>
      </c>
      <c r="G38" t="str">
        <f>'4. Early Years'!G11</f>
        <v>Please Select</v>
      </c>
      <c r="H38" t="str">
        <f>'4. Early Years'!H11</f>
        <v>Please Select</v>
      </c>
      <c r="I38" s="1">
        <f>VLOOKUP(G38,'LA - mapping'!$B$6:$C$9,2,0)</f>
        <v>0</v>
      </c>
      <c r="J38" s="1">
        <f>VLOOKUP(H38,'LA - mapping'!$B$6:$C$9,2,0)</f>
        <v>0</v>
      </c>
    </row>
    <row r="39" spans="1:10" x14ac:dyDescent="0.35">
      <c r="B39" t="s">
        <v>16</v>
      </c>
      <c r="C39" s="3">
        <v>4</v>
      </c>
      <c r="D39" t="s">
        <v>17</v>
      </c>
      <c r="E39" s="1">
        <v>4.0999999999999996</v>
      </c>
      <c r="F39" s="1">
        <v>7</v>
      </c>
      <c r="G39" t="str">
        <f>'4. Early Years'!G12</f>
        <v>Please Select</v>
      </c>
      <c r="H39" t="str">
        <f>'4. Early Years'!H12</f>
        <v>Please Select</v>
      </c>
      <c r="I39" s="1">
        <f>VLOOKUP(G39,'LA - mapping'!$B$6:$C$9,2,0)</f>
        <v>0</v>
      </c>
      <c r="J39" s="1">
        <f>VLOOKUP(H39,'LA - mapping'!$B$6:$C$9,2,0)</f>
        <v>0</v>
      </c>
    </row>
    <row r="40" spans="1:10" x14ac:dyDescent="0.35">
      <c r="B40" t="s">
        <v>16</v>
      </c>
      <c r="C40" s="3">
        <v>4</v>
      </c>
      <c r="D40" t="s">
        <v>17</v>
      </c>
      <c r="E40" s="1">
        <v>4.0999999999999996</v>
      </c>
      <c r="F40" s="1">
        <v>8</v>
      </c>
      <c r="G40" t="str">
        <f>'4. Early Years'!G13</f>
        <v>Please Select</v>
      </c>
      <c r="H40" t="str">
        <f>'4. Early Years'!H13</f>
        <v>Please Select</v>
      </c>
      <c r="I40" s="1">
        <f>VLOOKUP(G40,'LA - mapping'!$B$6:$C$9,2,0)</f>
        <v>0</v>
      </c>
      <c r="J40" s="1">
        <f>VLOOKUP(H40,'LA - mapping'!$B$6:$C$9,2,0)</f>
        <v>0</v>
      </c>
    </row>
    <row r="41" spans="1:10" x14ac:dyDescent="0.35">
      <c r="A41" s="46"/>
      <c r="B41" s="46" t="s">
        <v>18</v>
      </c>
      <c r="C41" s="47">
        <v>5</v>
      </c>
      <c r="D41" s="46" t="s">
        <v>19</v>
      </c>
      <c r="E41" s="48">
        <v>5.0999999999999996</v>
      </c>
      <c r="F41" s="48">
        <v>1</v>
      </c>
      <c r="G41" s="46" t="str">
        <f>'5. Schools'!G6</f>
        <v>Please Select</v>
      </c>
      <c r="H41" s="46" t="str">
        <f>'5. Schools'!H6</f>
        <v>Please Select</v>
      </c>
      <c r="I41" s="48">
        <f>VLOOKUP(G41,'LA - mapping'!$B$6:$C$9,2,0)</f>
        <v>0</v>
      </c>
      <c r="J41" s="48">
        <f>VLOOKUP(H41,'LA - mapping'!$B$6:$C$9,2,0)</f>
        <v>0</v>
      </c>
    </row>
    <row r="42" spans="1:10" x14ac:dyDescent="0.35">
      <c r="B42" t="s">
        <v>18</v>
      </c>
      <c r="C42" s="3">
        <v>5</v>
      </c>
      <c r="D42" t="s">
        <v>19</v>
      </c>
      <c r="E42" s="1">
        <v>5.0999999999999996</v>
      </c>
      <c r="F42" s="1">
        <v>2</v>
      </c>
      <c r="G42" t="str">
        <f>'5. Schools'!G7</f>
        <v>Please Select</v>
      </c>
      <c r="H42" t="str">
        <f>'5. Schools'!H7</f>
        <v>Please Select</v>
      </c>
      <c r="I42" s="1">
        <f>VLOOKUP(G42,'LA - mapping'!$B$6:$C$9,2,0)</f>
        <v>0</v>
      </c>
      <c r="J42" s="1">
        <f>VLOOKUP(H42,'LA - mapping'!$B$6:$C$9,2,0)</f>
        <v>0</v>
      </c>
    </row>
    <row r="43" spans="1:10" x14ac:dyDescent="0.35">
      <c r="B43" t="s">
        <v>18</v>
      </c>
      <c r="C43" s="3">
        <v>5</v>
      </c>
      <c r="D43" t="s">
        <v>19</v>
      </c>
      <c r="E43" s="1">
        <v>5.0999999999999996</v>
      </c>
      <c r="F43" s="1">
        <v>3</v>
      </c>
      <c r="G43" t="str">
        <f>'5. Schools'!G8</f>
        <v>Please Select</v>
      </c>
      <c r="H43" t="str">
        <f>'5. Schools'!H8</f>
        <v>Please Select</v>
      </c>
      <c r="I43" s="1">
        <f>VLOOKUP(G43,'LA - mapping'!$B$6:$C$9,2,0)</f>
        <v>0</v>
      </c>
      <c r="J43" s="1">
        <f>VLOOKUP(H43,'LA - mapping'!$B$6:$C$9,2,0)</f>
        <v>0</v>
      </c>
    </row>
    <row r="44" spans="1:10" x14ac:dyDescent="0.35">
      <c r="B44" t="s">
        <v>18</v>
      </c>
      <c r="C44" s="3">
        <v>5</v>
      </c>
      <c r="D44" t="s">
        <v>19</v>
      </c>
      <c r="E44" s="1">
        <v>5.0999999999999996</v>
      </c>
      <c r="F44" s="1">
        <v>4</v>
      </c>
      <c r="G44" t="str">
        <f>'5. Schools'!G9</f>
        <v>Please Select</v>
      </c>
      <c r="H44" t="str">
        <f>'5. Schools'!H9</f>
        <v>Please Select</v>
      </c>
      <c r="I44" s="1">
        <f>VLOOKUP(G44,'LA - mapping'!$B$6:$C$9,2,0)</f>
        <v>0</v>
      </c>
      <c r="J44" s="1">
        <f>VLOOKUP(H44,'LA - mapping'!$B$6:$C$9,2,0)</f>
        <v>0</v>
      </c>
    </row>
    <row r="45" spans="1:10" x14ac:dyDescent="0.35">
      <c r="B45" t="s">
        <v>18</v>
      </c>
      <c r="C45" s="3">
        <v>5</v>
      </c>
      <c r="D45" t="s">
        <v>19</v>
      </c>
      <c r="E45" s="1">
        <v>5.0999999999999996</v>
      </c>
      <c r="F45" s="1">
        <v>5</v>
      </c>
      <c r="G45" t="str">
        <f>'5. Schools'!G10</f>
        <v>Please Select</v>
      </c>
      <c r="H45" t="str">
        <f>'5. Schools'!H10</f>
        <v>Please Select</v>
      </c>
      <c r="I45" s="1">
        <f>VLOOKUP(G45,'LA - mapping'!$B$6:$C$9,2,0)</f>
        <v>0</v>
      </c>
      <c r="J45" s="1">
        <f>VLOOKUP(H45,'LA - mapping'!$B$6:$C$9,2,0)</f>
        <v>0</v>
      </c>
    </row>
    <row r="46" spans="1:10" x14ac:dyDescent="0.35">
      <c r="B46" t="s">
        <v>18</v>
      </c>
      <c r="C46" s="3">
        <v>5</v>
      </c>
      <c r="D46" t="s">
        <v>19</v>
      </c>
      <c r="E46" s="1">
        <v>5.0999999999999996</v>
      </c>
      <c r="F46" s="1">
        <v>6</v>
      </c>
      <c r="G46" t="str">
        <f>'5. Schools'!G11</f>
        <v>Please Select</v>
      </c>
      <c r="H46" t="str">
        <f>'5. Schools'!H11</f>
        <v>Please Select</v>
      </c>
      <c r="I46" s="1">
        <f>VLOOKUP(G46,'LA - mapping'!$B$6:$C$9,2,0)</f>
        <v>0</v>
      </c>
      <c r="J46" s="1">
        <f>VLOOKUP(H46,'LA - mapping'!$B$6:$C$9,2,0)</f>
        <v>0</v>
      </c>
    </row>
    <row r="47" spans="1:10" x14ac:dyDescent="0.35">
      <c r="B47" t="s">
        <v>18</v>
      </c>
      <c r="C47" s="3">
        <v>5</v>
      </c>
      <c r="D47" t="s">
        <v>19</v>
      </c>
      <c r="E47" s="1">
        <v>5.0999999999999996</v>
      </c>
      <c r="F47" s="1">
        <v>7</v>
      </c>
      <c r="G47" t="str">
        <f>'5. Schools'!G12</f>
        <v>Please Select</v>
      </c>
      <c r="H47" t="str">
        <f>'5. Schools'!H12</f>
        <v>Please Select</v>
      </c>
      <c r="I47" s="1">
        <f>VLOOKUP(G47,'LA - mapping'!$B$6:$C$9,2,0)</f>
        <v>0</v>
      </c>
      <c r="J47" s="1">
        <f>VLOOKUP(H47,'LA - mapping'!$B$6:$C$9,2,0)</f>
        <v>0</v>
      </c>
    </row>
    <row r="48" spans="1:10" x14ac:dyDescent="0.35">
      <c r="B48" t="s">
        <v>18</v>
      </c>
      <c r="C48" s="3">
        <v>5</v>
      </c>
      <c r="D48" t="s">
        <v>19</v>
      </c>
      <c r="E48" s="1">
        <v>5.0999999999999996</v>
      </c>
      <c r="F48" s="1">
        <v>8</v>
      </c>
      <c r="G48" t="str">
        <f>'5. Schools'!G13</f>
        <v>Please Select</v>
      </c>
      <c r="H48" t="str">
        <f>'5. Schools'!H13</f>
        <v>Please Select</v>
      </c>
      <c r="I48" s="1">
        <f>VLOOKUP(G48,'LA - mapping'!$B$6:$C$9,2,0)</f>
        <v>0</v>
      </c>
      <c r="J48" s="1">
        <f>VLOOKUP(H48,'LA - mapping'!$B$6:$C$9,2,0)</f>
        <v>0</v>
      </c>
    </row>
    <row r="49" spans="1:10" x14ac:dyDescent="0.35">
      <c r="B49" t="s">
        <v>18</v>
      </c>
      <c r="C49" s="3">
        <v>5</v>
      </c>
      <c r="D49" t="s">
        <v>19</v>
      </c>
      <c r="E49" s="1">
        <v>5.0999999999999996</v>
      </c>
      <c r="F49" s="1">
        <v>9</v>
      </c>
      <c r="G49" t="str">
        <f>'5. Schools'!G14</f>
        <v>Please Select</v>
      </c>
      <c r="H49" t="str">
        <f>'5. Schools'!H14</f>
        <v>Please Select</v>
      </c>
      <c r="I49" s="1">
        <f>VLOOKUP(G49,'LA - mapping'!$B$6:$C$9,2,0)</f>
        <v>0</v>
      </c>
      <c r="J49" s="1">
        <f>VLOOKUP(H49,'LA - mapping'!$B$6:$C$9,2,0)</f>
        <v>0</v>
      </c>
    </row>
    <row r="50" spans="1:10" x14ac:dyDescent="0.35">
      <c r="B50" t="s">
        <v>18</v>
      </c>
      <c r="C50" s="3">
        <v>5</v>
      </c>
      <c r="D50" t="s">
        <v>19</v>
      </c>
      <c r="E50" s="1">
        <v>5.0999999999999996</v>
      </c>
      <c r="F50" s="1">
        <v>10</v>
      </c>
      <c r="G50" t="str">
        <f>'5. Schools'!G15</f>
        <v>Please Select</v>
      </c>
      <c r="H50" t="str">
        <f>'5. Schools'!H15</f>
        <v>Please Select</v>
      </c>
      <c r="I50" s="1">
        <f>VLOOKUP(G50,'LA - mapping'!$B$6:$C$9,2,0)</f>
        <v>0</v>
      </c>
      <c r="J50" s="1">
        <f>VLOOKUP(H50,'LA - mapping'!$B$6:$C$9,2,0)</f>
        <v>0</v>
      </c>
    </row>
    <row r="51" spans="1:10" x14ac:dyDescent="0.35">
      <c r="B51" t="s">
        <v>18</v>
      </c>
      <c r="C51" s="3">
        <v>5</v>
      </c>
      <c r="D51" t="s">
        <v>19</v>
      </c>
      <c r="E51" s="1">
        <v>5.0999999999999996</v>
      </c>
      <c r="F51" s="1">
        <v>11</v>
      </c>
      <c r="G51" t="str">
        <f>'5. Schools'!G16</f>
        <v>Please Select</v>
      </c>
      <c r="H51" t="str">
        <f>'5. Schools'!H16</f>
        <v>Please Select</v>
      </c>
      <c r="I51" s="1">
        <f>VLOOKUP(G51,'LA - mapping'!$B$6:$C$9,2,0)</f>
        <v>0</v>
      </c>
      <c r="J51" s="1">
        <f>VLOOKUP(H51,'LA - mapping'!$B$6:$C$9,2,0)</f>
        <v>0</v>
      </c>
    </row>
    <row r="52" spans="1:10" x14ac:dyDescent="0.35">
      <c r="B52" t="s">
        <v>18</v>
      </c>
      <c r="C52" s="3">
        <v>5</v>
      </c>
      <c r="D52" t="s">
        <v>19</v>
      </c>
      <c r="E52" s="1">
        <v>5.0999999999999996</v>
      </c>
      <c r="F52" s="1">
        <v>12</v>
      </c>
      <c r="G52" t="str">
        <f>'5. Schools'!G17</f>
        <v>Please Select</v>
      </c>
      <c r="H52" t="str">
        <f>'5. Schools'!H17</f>
        <v>Please Select</v>
      </c>
      <c r="I52" s="1">
        <f>VLOOKUP(G52,'LA - mapping'!$B$6:$C$9,2,0)</f>
        <v>0</v>
      </c>
      <c r="J52" s="1">
        <f>VLOOKUP(H52,'LA - mapping'!$B$6:$C$9,2,0)</f>
        <v>0</v>
      </c>
    </row>
    <row r="53" spans="1:10" x14ac:dyDescent="0.35">
      <c r="B53" t="s">
        <v>18</v>
      </c>
      <c r="C53" s="3">
        <v>5</v>
      </c>
      <c r="D53" t="s">
        <v>19</v>
      </c>
      <c r="E53" s="1">
        <v>5.0999999999999996</v>
      </c>
      <c r="F53" s="1">
        <v>13</v>
      </c>
      <c r="G53" t="str">
        <f>'5. Schools'!G18</f>
        <v>Please Select</v>
      </c>
      <c r="H53" t="str">
        <f>'5. Schools'!H18</f>
        <v>Please Select</v>
      </c>
      <c r="I53" s="1">
        <f>VLOOKUP(G53,'LA - mapping'!$B$6:$C$9,2,0)</f>
        <v>0</v>
      </c>
      <c r="J53" s="1">
        <f>VLOOKUP(H53,'LA - mapping'!$B$6:$C$9,2,0)</f>
        <v>0</v>
      </c>
    </row>
    <row r="54" spans="1:10" x14ac:dyDescent="0.35">
      <c r="B54" t="s">
        <v>18</v>
      </c>
      <c r="C54" s="3">
        <v>5</v>
      </c>
      <c r="D54" t="s">
        <v>19</v>
      </c>
      <c r="E54" s="1">
        <v>5.0999999999999996</v>
      </c>
      <c r="F54" s="1">
        <v>14</v>
      </c>
      <c r="G54" t="str">
        <f>'5. Schools'!G19</f>
        <v>Please Select</v>
      </c>
      <c r="H54" t="str">
        <f>'5. Schools'!H19</f>
        <v>Please Select</v>
      </c>
      <c r="I54" s="1">
        <f>VLOOKUP(G54,'LA - mapping'!$B$6:$C$9,2,0)</f>
        <v>0</v>
      </c>
      <c r="J54" s="1">
        <f>VLOOKUP(H54,'LA - mapping'!$B$6:$C$9,2,0)</f>
        <v>0</v>
      </c>
    </row>
    <row r="55" spans="1:10" x14ac:dyDescent="0.35">
      <c r="B55" t="s">
        <v>18</v>
      </c>
      <c r="C55" s="3">
        <v>5</v>
      </c>
      <c r="D55" t="s">
        <v>19</v>
      </c>
      <c r="E55" s="1">
        <v>5.0999999999999996</v>
      </c>
      <c r="F55" s="1">
        <v>15</v>
      </c>
      <c r="G55" t="str">
        <f>'5. Schools'!G20</f>
        <v>Please Select</v>
      </c>
      <c r="H55" t="str">
        <f>'5. Schools'!H20</f>
        <v>Please Select</v>
      </c>
      <c r="I55" s="1">
        <f>VLOOKUP(G55,'LA - mapping'!$B$6:$C$9,2,0)</f>
        <v>0</v>
      </c>
      <c r="J55" s="1">
        <f>VLOOKUP(H55,'LA - mapping'!$B$6:$C$9,2,0)</f>
        <v>0</v>
      </c>
    </row>
    <row r="56" spans="1:10" x14ac:dyDescent="0.35">
      <c r="B56" t="s">
        <v>18</v>
      </c>
      <c r="C56" s="3">
        <v>5</v>
      </c>
      <c r="D56" t="s">
        <v>19</v>
      </c>
      <c r="E56" s="1">
        <v>5.0999999999999996</v>
      </c>
      <c r="F56" s="1">
        <v>16</v>
      </c>
      <c r="G56" t="str">
        <f>'5. Schools'!G21</f>
        <v>Please Select</v>
      </c>
      <c r="H56" t="str">
        <f>'5. Schools'!H21</f>
        <v>Please Select</v>
      </c>
      <c r="I56" s="1">
        <f>VLOOKUP(G56,'LA - mapping'!$B$6:$C$9,2,0)</f>
        <v>0</v>
      </c>
      <c r="J56" s="1">
        <f>VLOOKUP(H56,'LA - mapping'!$B$6:$C$9,2,0)</f>
        <v>0</v>
      </c>
    </row>
    <row r="57" spans="1:10" x14ac:dyDescent="0.35">
      <c r="B57" t="s">
        <v>18</v>
      </c>
      <c r="C57" s="3">
        <v>5</v>
      </c>
      <c r="D57" t="s">
        <v>19</v>
      </c>
      <c r="E57" s="1">
        <v>5.0999999999999996</v>
      </c>
      <c r="F57" s="1">
        <v>17</v>
      </c>
      <c r="G57" t="str">
        <f>'5. Schools'!G22</f>
        <v>Please Select</v>
      </c>
      <c r="H57" t="str">
        <f>'5. Schools'!H22</f>
        <v>Please Select</v>
      </c>
      <c r="I57" s="1">
        <f>VLOOKUP(G57,'LA - mapping'!$B$6:$C$9,2,0)</f>
        <v>0</v>
      </c>
      <c r="J57" s="1">
        <f>VLOOKUP(H57,'LA - mapping'!$B$6:$C$9,2,0)</f>
        <v>0</v>
      </c>
    </row>
    <row r="58" spans="1:10" x14ac:dyDescent="0.35">
      <c r="A58" s="46"/>
      <c r="B58" s="46" t="s">
        <v>20</v>
      </c>
      <c r="C58" s="47">
        <v>6</v>
      </c>
      <c r="D58" s="46" t="s">
        <v>21</v>
      </c>
      <c r="E58" s="48">
        <v>6.1</v>
      </c>
      <c r="F58" s="48">
        <v>1</v>
      </c>
      <c r="G58" s="46" t="str">
        <f>'6. Post 16 Options'!G6</f>
        <v>Please Select</v>
      </c>
      <c r="H58" s="46" t="str">
        <f>'6. Post 16 Options'!H6</f>
        <v>Please Select</v>
      </c>
      <c r="I58" s="48">
        <f>VLOOKUP(G58,'LA - mapping'!$B$6:$C$9,2,0)</f>
        <v>0</v>
      </c>
      <c r="J58" s="48">
        <f>VLOOKUP(H58,'LA - mapping'!$B$6:$C$9,2,0)</f>
        <v>0</v>
      </c>
    </row>
    <row r="59" spans="1:10" x14ac:dyDescent="0.35">
      <c r="B59" t="s">
        <v>20</v>
      </c>
      <c r="C59" s="3">
        <v>6</v>
      </c>
      <c r="D59" t="s">
        <v>21</v>
      </c>
      <c r="E59" s="1">
        <v>6.1</v>
      </c>
      <c r="F59" s="1">
        <v>2</v>
      </c>
      <c r="G59" t="str">
        <f>'6. Post 16 Options'!G7</f>
        <v>Please Select</v>
      </c>
      <c r="H59" t="str">
        <f>'6. Post 16 Options'!H7</f>
        <v>Please Select</v>
      </c>
      <c r="I59" s="1">
        <f>VLOOKUP(G59,'LA - mapping'!$B$6:$C$9,2,0)</f>
        <v>0</v>
      </c>
      <c r="J59" s="1">
        <f>VLOOKUP(H59,'LA - mapping'!$B$6:$C$9,2,0)</f>
        <v>0</v>
      </c>
    </row>
    <row r="60" spans="1:10" x14ac:dyDescent="0.35">
      <c r="B60" t="s">
        <v>20</v>
      </c>
      <c r="C60" s="3">
        <v>6</v>
      </c>
      <c r="D60" t="s">
        <v>21</v>
      </c>
      <c r="E60" s="1">
        <v>6.1</v>
      </c>
      <c r="F60" s="1">
        <v>3</v>
      </c>
      <c r="G60" t="str">
        <f>'6. Post 16 Options'!G8</f>
        <v>Please Select</v>
      </c>
      <c r="H60" t="str">
        <f>'6. Post 16 Options'!H8</f>
        <v>Please Select</v>
      </c>
      <c r="I60" s="1">
        <f>VLOOKUP(G60,'LA - mapping'!$B$6:$C$9,2,0)</f>
        <v>0</v>
      </c>
      <c r="J60" s="1">
        <f>VLOOKUP(H60,'LA - mapping'!$B$6:$C$9,2,0)</f>
        <v>0</v>
      </c>
    </row>
    <row r="61" spans="1:10" x14ac:dyDescent="0.35">
      <c r="B61" t="s">
        <v>20</v>
      </c>
      <c r="C61" s="3">
        <v>6</v>
      </c>
      <c r="D61" t="s">
        <v>21</v>
      </c>
      <c r="E61" s="1">
        <v>6.1</v>
      </c>
      <c r="F61" s="1">
        <v>4</v>
      </c>
      <c r="G61" t="str">
        <f>'6. Post 16 Options'!G9</f>
        <v>Please Select</v>
      </c>
      <c r="H61" t="str">
        <f>'6. Post 16 Options'!H9</f>
        <v>Please Select</v>
      </c>
      <c r="I61" s="1">
        <f>VLOOKUP(G61,'LA - mapping'!$B$6:$C$9,2,0)</f>
        <v>0</v>
      </c>
      <c r="J61" s="1">
        <f>VLOOKUP(H61,'LA - mapping'!$B$6:$C$9,2,0)</f>
        <v>0</v>
      </c>
    </row>
    <row r="62" spans="1:10" x14ac:dyDescent="0.35">
      <c r="B62" t="s">
        <v>20</v>
      </c>
      <c r="C62" s="3">
        <v>6</v>
      </c>
      <c r="D62" t="s">
        <v>21</v>
      </c>
      <c r="E62" s="1">
        <v>6.1</v>
      </c>
      <c r="F62" s="1">
        <v>5</v>
      </c>
      <c r="G62" t="str">
        <f>'6. Post 16 Options'!G10</f>
        <v>Please Select</v>
      </c>
      <c r="H62" t="str">
        <f>'6. Post 16 Options'!H10</f>
        <v>Please Select</v>
      </c>
      <c r="I62" s="1">
        <f>VLOOKUP(G62,'LA - mapping'!$B$6:$C$9,2,0)</f>
        <v>0</v>
      </c>
      <c r="J62" s="1">
        <f>VLOOKUP(H62,'LA - mapping'!$B$6:$C$9,2,0)</f>
        <v>0</v>
      </c>
    </row>
    <row r="63" spans="1:10" x14ac:dyDescent="0.35">
      <c r="B63" t="s">
        <v>20</v>
      </c>
      <c r="C63" s="3">
        <v>6</v>
      </c>
      <c r="D63" t="s">
        <v>21</v>
      </c>
      <c r="E63" s="1">
        <v>6.1</v>
      </c>
      <c r="F63" s="1">
        <v>6</v>
      </c>
      <c r="G63" t="str">
        <f>'6. Post 16 Options'!G11</f>
        <v>Please Select</v>
      </c>
      <c r="H63" t="str">
        <f>'6. Post 16 Options'!H11</f>
        <v>Please Select</v>
      </c>
      <c r="I63" s="1">
        <f>VLOOKUP(G63,'LA - mapping'!$B$6:$C$9,2,0)</f>
        <v>0</v>
      </c>
      <c r="J63" s="1">
        <f>VLOOKUP(H63,'LA - mapping'!$B$6:$C$9,2,0)</f>
        <v>0</v>
      </c>
    </row>
    <row r="64" spans="1:10" x14ac:dyDescent="0.35">
      <c r="B64" t="s">
        <v>20</v>
      </c>
      <c r="C64" s="3">
        <v>6</v>
      </c>
      <c r="D64" t="s">
        <v>21</v>
      </c>
      <c r="E64" s="1">
        <v>6.1</v>
      </c>
      <c r="F64" s="1">
        <v>7</v>
      </c>
      <c r="G64" t="str">
        <f>'6. Post 16 Options'!G12</f>
        <v>Please Select</v>
      </c>
      <c r="H64" t="str">
        <f>'6. Post 16 Options'!H12</f>
        <v>Please Select</v>
      </c>
      <c r="I64" s="1">
        <f>VLOOKUP(G64,'LA - mapping'!$B$6:$C$9,2,0)</f>
        <v>0</v>
      </c>
      <c r="J64" s="1">
        <f>VLOOKUP(H64,'LA - mapping'!$B$6:$C$9,2,0)</f>
        <v>0</v>
      </c>
    </row>
    <row r="65" spans="1:10" x14ac:dyDescent="0.35">
      <c r="B65" t="s">
        <v>20</v>
      </c>
      <c r="C65" s="3">
        <v>6</v>
      </c>
      <c r="D65" t="s">
        <v>21</v>
      </c>
      <c r="E65" s="1">
        <v>6.1</v>
      </c>
      <c r="F65" s="1">
        <v>8</v>
      </c>
      <c r="G65" t="str">
        <f>'6. Post 16 Options'!G13</f>
        <v>Please Select</v>
      </c>
      <c r="H65" t="str">
        <f>'6. Post 16 Options'!H13</f>
        <v>Please Select</v>
      </c>
      <c r="I65" s="1">
        <f>VLOOKUP(G65,'LA - mapping'!$B$6:$C$9,2,0)</f>
        <v>0</v>
      </c>
      <c r="J65" s="1">
        <f>VLOOKUP(H65,'LA - mapping'!$B$6:$C$9,2,0)</f>
        <v>0</v>
      </c>
    </row>
    <row r="66" spans="1:10" x14ac:dyDescent="0.35">
      <c r="B66" t="s">
        <v>20</v>
      </c>
      <c r="C66" s="3">
        <v>6</v>
      </c>
      <c r="D66" t="s">
        <v>21</v>
      </c>
      <c r="E66" s="1">
        <v>6.1</v>
      </c>
      <c r="F66" s="1">
        <v>9</v>
      </c>
      <c r="G66" t="str">
        <f>'6. Post 16 Options'!G14</f>
        <v>Please Select</v>
      </c>
      <c r="H66" t="str">
        <f>'6. Post 16 Options'!H14</f>
        <v>Please Select</v>
      </c>
      <c r="I66" s="1">
        <f>VLOOKUP(G66,'LA - mapping'!$B$6:$C$9,2,0)</f>
        <v>0</v>
      </c>
      <c r="J66" s="1">
        <f>VLOOKUP(H66,'LA - mapping'!$B$6:$C$9,2,0)</f>
        <v>0</v>
      </c>
    </row>
    <row r="67" spans="1:10" x14ac:dyDescent="0.35">
      <c r="B67" t="s">
        <v>20</v>
      </c>
      <c r="C67" s="3">
        <v>6</v>
      </c>
      <c r="D67" t="s">
        <v>21</v>
      </c>
      <c r="E67" s="1">
        <v>6.1</v>
      </c>
      <c r="F67" s="1">
        <v>10</v>
      </c>
      <c r="G67" t="str">
        <f>'6. Post 16 Options'!G15</f>
        <v>Please Select</v>
      </c>
      <c r="H67" t="str">
        <f>'6. Post 16 Options'!H15</f>
        <v>Please Select</v>
      </c>
      <c r="I67" s="1">
        <f>VLOOKUP(G67,'LA - mapping'!$B$6:$C$9,2,0)</f>
        <v>0</v>
      </c>
      <c r="J67" s="1">
        <f>VLOOKUP(H67,'LA - mapping'!$B$6:$C$9,2,0)</f>
        <v>0</v>
      </c>
    </row>
    <row r="68" spans="1:10" x14ac:dyDescent="0.35">
      <c r="B68" t="s">
        <v>20</v>
      </c>
      <c r="C68" s="3">
        <v>6</v>
      </c>
      <c r="D68" t="s">
        <v>21</v>
      </c>
      <c r="E68" s="1">
        <v>6.1</v>
      </c>
      <c r="F68" s="1">
        <v>11</v>
      </c>
      <c r="G68" t="str">
        <f>'6. Post 16 Options'!G16</f>
        <v>Please Select</v>
      </c>
      <c r="H68" t="str">
        <f>'6. Post 16 Options'!H16</f>
        <v>Please Select</v>
      </c>
      <c r="I68" s="1">
        <f>VLOOKUP(G68,'LA - mapping'!$B$6:$C$9,2,0)</f>
        <v>0</v>
      </c>
      <c r="J68" s="1">
        <f>VLOOKUP(H68,'LA - mapping'!$B$6:$C$9,2,0)</f>
        <v>0</v>
      </c>
    </row>
    <row r="69" spans="1:10" x14ac:dyDescent="0.35">
      <c r="B69" t="s">
        <v>20</v>
      </c>
      <c r="C69" s="3">
        <v>6</v>
      </c>
      <c r="D69" t="s">
        <v>21</v>
      </c>
      <c r="E69" s="1">
        <v>6.1</v>
      </c>
      <c r="F69" s="1">
        <v>12</v>
      </c>
      <c r="G69" t="str">
        <f>'6. Post 16 Options'!G17</f>
        <v>Please Select</v>
      </c>
      <c r="H69" t="str">
        <f>'6. Post 16 Options'!H17</f>
        <v>Please Select</v>
      </c>
      <c r="I69" s="1">
        <f>VLOOKUP(G69,'LA - mapping'!$B$6:$C$9,2,0)</f>
        <v>0</v>
      </c>
      <c r="J69" s="1">
        <f>VLOOKUP(H69,'LA - mapping'!$B$6:$C$9,2,0)</f>
        <v>0</v>
      </c>
    </row>
    <row r="70" spans="1:10" x14ac:dyDescent="0.35">
      <c r="B70" t="s">
        <v>20</v>
      </c>
      <c r="C70" s="3">
        <v>6</v>
      </c>
      <c r="D70" t="s">
        <v>21</v>
      </c>
      <c r="E70" s="1">
        <v>6.1</v>
      </c>
      <c r="F70" s="1">
        <v>13</v>
      </c>
      <c r="G70" t="str">
        <f>'6. Post 16 Options'!G18</f>
        <v>Please Select</v>
      </c>
      <c r="H70" t="str">
        <f>'6. Post 16 Options'!H18</f>
        <v>Please Select</v>
      </c>
      <c r="I70" s="1">
        <f>VLOOKUP(G70,'LA - mapping'!$B$6:$C$9,2,0)</f>
        <v>0</v>
      </c>
      <c r="J70" s="1">
        <f>VLOOKUP(H70,'LA - mapping'!$B$6:$C$9,2,0)</f>
        <v>0</v>
      </c>
    </row>
    <row r="71" spans="1:10" x14ac:dyDescent="0.35">
      <c r="B71" t="s">
        <v>20</v>
      </c>
      <c r="C71" s="3">
        <v>6</v>
      </c>
      <c r="D71" t="s">
        <v>21</v>
      </c>
      <c r="E71" s="1">
        <v>6.1</v>
      </c>
      <c r="F71" s="1">
        <v>14</v>
      </c>
      <c r="G71" t="str">
        <f>'6. Post 16 Options'!G19</f>
        <v>Please Select</v>
      </c>
      <c r="H71" t="str">
        <f>'6. Post 16 Options'!H19</f>
        <v>Please Select</v>
      </c>
      <c r="I71" s="1">
        <f>VLOOKUP(G71,'LA - mapping'!$B$6:$C$9,2,0)</f>
        <v>0</v>
      </c>
      <c r="J71" s="1">
        <f>VLOOKUP(H71,'LA - mapping'!$B$6:$C$9,2,0)</f>
        <v>0</v>
      </c>
    </row>
    <row r="72" spans="1:10" x14ac:dyDescent="0.35">
      <c r="A72" s="46"/>
      <c r="B72" s="46" t="s">
        <v>22</v>
      </c>
      <c r="C72" s="47">
        <v>7</v>
      </c>
      <c r="D72" s="46" t="s">
        <v>23</v>
      </c>
      <c r="E72" s="48">
        <v>7.1</v>
      </c>
      <c r="F72" s="48">
        <v>1</v>
      </c>
      <c r="G72" s="46" t="str">
        <f>'7. Young People''s Engagement'!G6</f>
        <v>Please Select</v>
      </c>
      <c r="H72" s="46" t="str">
        <f>'7. Young People''s Engagement'!H6</f>
        <v>Please Select</v>
      </c>
      <c r="I72" s="48">
        <f>VLOOKUP(G72,'LA - mapping'!$B$6:$C$9,2,0)</f>
        <v>0</v>
      </c>
      <c r="J72" s="48">
        <f>VLOOKUP(H72,'LA - mapping'!$B$6:$C$9,2,0)</f>
        <v>0</v>
      </c>
    </row>
    <row r="73" spans="1:10" x14ac:dyDescent="0.35">
      <c r="B73" t="s">
        <v>24</v>
      </c>
      <c r="C73" s="3">
        <v>7</v>
      </c>
      <c r="D73" t="s">
        <v>23</v>
      </c>
      <c r="E73" s="1">
        <v>7.1</v>
      </c>
      <c r="F73" s="1">
        <v>2</v>
      </c>
      <c r="G73" t="str">
        <f>'7. Young People''s Engagement'!G7</f>
        <v>Please Select</v>
      </c>
      <c r="H73" t="str">
        <f>'7. Young People''s Engagement'!H7</f>
        <v>Please Select</v>
      </c>
      <c r="I73" s="1">
        <f>VLOOKUP(G73,'LA - mapping'!$B$6:$C$9,2,0)</f>
        <v>0</v>
      </c>
      <c r="J73" s="1">
        <f>VLOOKUP(H73,'LA - mapping'!$B$6:$C$9,2,0)</f>
        <v>0</v>
      </c>
    </row>
    <row r="74" spans="1:10" x14ac:dyDescent="0.35">
      <c r="B74" t="s">
        <v>24</v>
      </c>
      <c r="C74" s="3">
        <v>7</v>
      </c>
      <c r="D74" t="s">
        <v>23</v>
      </c>
      <c r="E74" s="1">
        <v>7.1</v>
      </c>
      <c r="F74" s="1">
        <v>3</v>
      </c>
      <c r="G74" t="str">
        <f>'7. Young People''s Engagement'!G8</f>
        <v>Please Select</v>
      </c>
      <c r="H74" t="str">
        <f>'7. Young People''s Engagement'!H8</f>
        <v>Please Select</v>
      </c>
      <c r="I74" s="1">
        <f>VLOOKUP(G74,'LA - mapping'!$B$6:$C$9,2,0)</f>
        <v>0</v>
      </c>
      <c r="J74" s="1">
        <f>VLOOKUP(H74,'LA - mapping'!$B$6:$C$9,2,0)</f>
        <v>0</v>
      </c>
    </row>
    <row r="75" spans="1:10" x14ac:dyDescent="0.35">
      <c r="B75" t="s">
        <v>24</v>
      </c>
      <c r="C75" s="3">
        <v>7</v>
      </c>
      <c r="D75" t="s">
        <v>23</v>
      </c>
      <c r="E75" s="1">
        <v>7.1</v>
      </c>
      <c r="F75" s="1">
        <v>4</v>
      </c>
      <c r="G75" t="str">
        <f>'7. Young People''s Engagement'!G9</f>
        <v>Please Select</v>
      </c>
      <c r="H75" t="str">
        <f>'7. Young People''s Engagement'!H9</f>
        <v>Please Select</v>
      </c>
      <c r="I75" s="1">
        <f>VLOOKUP(G75,'LA - mapping'!$B$6:$C$9,2,0)</f>
        <v>0</v>
      </c>
      <c r="J75" s="1">
        <f>VLOOKUP(H75,'LA - mapping'!$B$6:$C$9,2,0)</f>
        <v>0</v>
      </c>
    </row>
    <row r="76" spans="1:10" x14ac:dyDescent="0.35">
      <c r="B76" t="s">
        <v>24</v>
      </c>
      <c r="C76" s="3">
        <v>7</v>
      </c>
      <c r="D76" t="s">
        <v>23</v>
      </c>
      <c r="E76" s="1">
        <v>7.1</v>
      </c>
      <c r="F76" s="1">
        <v>5</v>
      </c>
      <c r="G76" t="str">
        <f>'7. Young People''s Engagement'!G10</f>
        <v>Please Select</v>
      </c>
      <c r="H76" t="str">
        <f>'7. Young People''s Engagement'!H10</f>
        <v>Please Select</v>
      </c>
      <c r="I76" s="1">
        <f>VLOOKUP(G76,'LA - mapping'!$B$6:$C$9,2,0)</f>
        <v>0</v>
      </c>
      <c r="J76" s="1">
        <f>VLOOKUP(H76,'LA - mapping'!$B$6:$C$9,2,0)</f>
        <v>0</v>
      </c>
    </row>
    <row r="77" spans="1:10" x14ac:dyDescent="0.35">
      <c r="B77" t="s">
        <v>24</v>
      </c>
      <c r="C77" s="3">
        <v>7</v>
      </c>
      <c r="D77" t="s">
        <v>23</v>
      </c>
      <c r="E77" s="1">
        <v>7.1</v>
      </c>
      <c r="F77" s="1">
        <v>6</v>
      </c>
      <c r="G77" t="str">
        <f>'7. Young People''s Engagement'!G11</f>
        <v>Please Select</v>
      </c>
      <c r="H77" t="str">
        <f>'7. Young People''s Engagement'!H11</f>
        <v>Please Select</v>
      </c>
      <c r="I77" s="1">
        <f>VLOOKUP(G77,'LA - mapping'!$B$6:$C$9,2,0)</f>
        <v>0</v>
      </c>
      <c r="J77" s="1">
        <f>VLOOKUP(H77,'LA - mapping'!$B$6:$C$9,2,0)</f>
        <v>0</v>
      </c>
    </row>
    <row r="78" spans="1:10" x14ac:dyDescent="0.35">
      <c r="B78" t="s">
        <v>24</v>
      </c>
      <c r="C78" s="3">
        <v>7</v>
      </c>
      <c r="D78" t="s">
        <v>23</v>
      </c>
      <c r="E78" s="1">
        <v>7.1</v>
      </c>
      <c r="F78" s="1">
        <v>7</v>
      </c>
      <c r="G78" t="str">
        <f>'7. Young People''s Engagement'!G12</f>
        <v>Please Select</v>
      </c>
      <c r="H78" t="str">
        <f>'7. Young People''s Engagement'!H12</f>
        <v>Please Select</v>
      </c>
      <c r="I78" s="1">
        <f>VLOOKUP(G78,'LA - mapping'!$B$6:$C$9,2,0)</f>
        <v>0</v>
      </c>
      <c r="J78" s="1">
        <f>VLOOKUP(H78,'LA - mapping'!$B$6:$C$9,2,0)</f>
        <v>0</v>
      </c>
    </row>
    <row r="79" spans="1:10" x14ac:dyDescent="0.35">
      <c r="B79" t="s">
        <v>24</v>
      </c>
      <c r="C79" s="3">
        <v>7</v>
      </c>
      <c r="D79" t="s">
        <v>23</v>
      </c>
      <c r="E79" s="1">
        <v>7.1</v>
      </c>
      <c r="F79" s="1">
        <v>8</v>
      </c>
      <c r="G79" t="str">
        <f>'7. Young People''s Engagement'!G13</f>
        <v>Please Select</v>
      </c>
      <c r="H79" t="str">
        <f>'7. Young People''s Engagement'!H13</f>
        <v>Please Select</v>
      </c>
      <c r="I79" s="1">
        <f>VLOOKUP(G79,'LA - mapping'!$B$6:$C$9,2,0)</f>
        <v>0</v>
      </c>
      <c r="J79" s="1">
        <f>VLOOKUP(H79,'LA - mapping'!$B$6:$C$9,2,0)</f>
        <v>0</v>
      </c>
    </row>
    <row r="80" spans="1:10" x14ac:dyDescent="0.35">
      <c r="A80" s="46"/>
      <c r="B80" s="46" t="s">
        <v>25</v>
      </c>
      <c r="C80" s="47">
        <v>8</v>
      </c>
      <c r="D80" s="46" t="s">
        <v>26</v>
      </c>
      <c r="E80" s="48">
        <v>8.1</v>
      </c>
      <c r="F80" s="48">
        <v>1</v>
      </c>
      <c r="G80" s="46" t="str">
        <f>'8. Family Engagement'!G6</f>
        <v>Please Select</v>
      </c>
      <c r="H80" s="46" t="str">
        <f>'8. Family Engagement'!H6</f>
        <v>Please Select</v>
      </c>
      <c r="I80" s="48">
        <f>VLOOKUP(G80,'LA - mapping'!$B$6:$C$9,2,0)</f>
        <v>0</v>
      </c>
      <c r="J80" s="48">
        <f>VLOOKUP(H80,'LA - mapping'!$B$6:$C$9,2,0)</f>
        <v>0</v>
      </c>
    </row>
    <row r="81" spans="2:10" x14ac:dyDescent="0.35">
      <c r="B81" t="s">
        <v>25</v>
      </c>
      <c r="C81" s="3">
        <v>8</v>
      </c>
      <c r="D81" t="s">
        <v>26</v>
      </c>
      <c r="E81" s="1">
        <v>8.1</v>
      </c>
      <c r="F81" s="1">
        <v>2</v>
      </c>
      <c r="G81" t="str">
        <f>'8. Family Engagement'!G7</f>
        <v>Please Select</v>
      </c>
      <c r="H81" t="str">
        <f>'8. Family Engagement'!H7</f>
        <v>Please Select</v>
      </c>
      <c r="I81" s="1">
        <f>VLOOKUP(G81,'LA - mapping'!$B$6:$C$9,2,0)</f>
        <v>0</v>
      </c>
      <c r="J81" s="1">
        <f>VLOOKUP(H81,'LA - mapping'!$B$6:$C$9,2,0)</f>
        <v>0</v>
      </c>
    </row>
    <row r="82" spans="2:10" x14ac:dyDescent="0.35">
      <c r="B82" t="s">
        <v>25</v>
      </c>
      <c r="C82" s="3">
        <v>8</v>
      </c>
      <c r="D82" t="s">
        <v>26</v>
      </c>
      <c r="E82" s="1">
        <v>8.1</v>
      </c>
      <c r="F82" s="1">
        <v>3</v>
      </c>
      <c r="G82" t="str">
        <f>'8. Family Engagement'!G8</f>
        <v>Please Select</v>
      </c>
      <c r="H82" t="str">
        <f>'8. Family Engagement'!H8</f>
        <v>Please Select</v>
      </c>
      <c r="I82" s="1">
        <f>VLOOKUP(G82,'LA - mapping'!$B$6:$C$9,2,0)</f>
        <v>0</v>
      </c>
      <c r="J82" s="1">
        <f>VLOOKUP(H82,'LA - mapping'!$B$6:$C$9,2,0)</f>
        <v>0</v>
      </c>
    </row>
    <row r="83" spans="2:10" x14ac:dyDescent="0.35">
      <c r="B83" t="s">
        <v>25</v>
      </c>
      <c r="C83" s="3">
        <v>8</v>
      </c>
      <c r="D83" t="s">
        <v>26</v>
      </c>
      <c r="E83" s="1">
        <v>8.1</v>
      </c>
      <c r="F83" s="1">
        <v>4</v>
      </c>
      <c r="G83" t="str">
        <f>'8. Family Engagement'!G9</f>
        <v>Please Select</v>
      </c>
      <c r="H83" t="str">
        <f>'8. Family Engagement'!H9</f>
        <v>Please Select</v>
      </c>
      <c r="I83" s="1">
        <f>VLOOKUP(G83,'LA - mapping'!$B$6:$C$9,2,0)</f>
        <v>0</v>
      </c>
      <c r="J83" s="1">
        <f>VLOOKUP(H83,'LA - mapping'!$B$6:$C$9,2,0)</f>
        <v>0</v>
      </c>
    </row>
    <row r="84" spans="2:10" x14ac:dyDescent="0.35">
      <c r="B84" t="s">
        <v>25</v>
      </c>
      <c r="C84" s="3">
        <v>8</v>
      </c>
      <c r="D84" t="s">
        <v>26</v>
      </c>
      <c r="E84" s="1">
        <v>8.1</v>
      </c>
      <c r="F84" s="1">
        <v>5</v>
      </c>
      <c r="G84" t="str">
        <f>'8. Family Engagement'!G10</f>
        <v>Please Select</v>
      </c>
      <c r="H84" t="str">
        <f>'8. Family Engagement'!H10</f>
        <v>Please Select</v>
      </c>
      <c r="I84" s="1">
        <f>VLOOKUP(G84,'LA - mapping'!$B$6:$C$9,2,0)</f>
        <v>0</v>
      </c>
      <c r="J84" s="1">
        <f>VLOOKUP(H84,'LA - mapping'!$B$6:$C$9,2,0)</f>
        <v>0</v>
      </c>
    </row>
    <row r="85" spans="2:10" x14ac:dyDescent="0.35">
      <c r="B85" t="s">
        <v>25</v>
      </c>
      <c r="C85" s="3">
        <v>8</v>
      </c>
      <c r="D85" t="s">
        <v>26</v>
      </c>
      <c r="E85" s="1">
        <v>8.1</v>
      </c>
      <c r="F85" s="1">
        <v>6</v>
      </c>
      <c r="G85" t="str">
        <f>'8. Family Engagement'!G11</f>
        <v>Please Select</v>
      </c>
      <c r="H85" t="str">
        <f>'8. Family Engagement'!H11</f>
        <v>Please Select</v>
      </c>
      <c r="I85" s="1">
        <f>VLOOKUP(G85,'LA - mapping'!$B$6:$C$9,2,0)</f>
        <v>0</v>
      </c>
      <c r="J85" s="1">
        <f>VLOOKUP(H85,'LA - mapping'!$B$6:$C$9,2,0)</f>
        <v>0</v>
      </c>
    </row>
    <row r="86" spans="2:10" x14ac:dyDescent="0.35">
      <c r="B86" t="s">
        <v>25</v>
      </c>
      <c r="C86" s="3">
        <v>8</v>
      </c>
      <c r="D86" t="s">
        <v>26</v>
      </c>
      <c r="E86" s="1">
        <v>8.1</v>
      </c>
      <c r="F86" s="1">
        <v>7</v>
      </c>
      <c r="G86" t="str">
        <f>'8. Family Engagement'!G12</f>
        <v>Please Select</v>
      </c>
      <c r="H86" t="str">
        <f>'8. Family Engagement'!H12</f>
        <v>Please Select</v>
      </c>
      <c r="I86" s="1">
        <f>VLOOKUP(G86,'LA - mapping'!$B$6:$C$9,2,0)</f>
        <v>0</v>
      </c>
      <c r="J86" s="1">
        <f>VLOOKUP(H86,'LA - mapping'!$B$6:$C$9,2,0)</f>
        <v>0</v>
      </c>
    </row>
    <row r="87" spans="2:10" x14ac:dyDescent="0.35">
      <c r="B87" t="s">
        <v>25</v>
      </c>
      <c r="C87" s="3">
        <v>8</v>
      </c>
      <c r="D87" t="s">
        <v>26</v>
      </c>
      <c r="E87" s="1">
        <v>8.1</v>
      </c>
      <c r="F87" s="1">
        <v>8</v>
      </c>
      <c r="G87" t="str">
        <f>'8. Family Engagement'!G13</f>
        <v>Please Select</v>
      </c>
      <c r="H87" t="str">
        <f>'8. Family Engagement'!H13</f>
        <v>Please Select</v>
      </c>
      <c r="I87" s="1">
        <f>VLOOKUP(G87,'LA - mapping'!$B$6:$C$9,2,0)</f>
        <v>0</v>
      </c>
      <c r="J87" s="1">
        <f>VLOOKUP(H87,'LA - mapping'!$B$6:$C$9,2,0)</f>
        <v>0</v>
      </c>
    </row>
    <row r="88" spans="2:10" x14ac:dyDescent="0.35">
      <c r="B88" t="s">
        <v>25</v>
      </c>
      <c r="C88" s="3">
        <v>8</v>
      </c>
      <c r="D88" t="s">
        <v>26</v>
      </c>
      <c r="E88" s="1">
        <v>8.1</v>
      </c>
      <c r="F88" s="1">
        <v>9</v>
      </c>
      <c r="G88" t="str">
        <f>'8. Family Engagement'!G14</f>
        <v>Please Select</v>
      </c>
      <c r="H88" t="str">
        <f>'8. Family Engagement'!H14</f>
        <v>Please Select</v>
      </c>
      <c r="I88" s="1">
        <f>VLOOKUP(G88,'LA - mapping'!$B$6:$C$9,2,0)</f>
        <v>0</v>
      </c>
      <c r="J88" s="1">
        <f>VLOOKUP(H88,'LA - mapping'!$B$6:$C$9,2,0)</f>
        <v>0</v>
      </c>
    </row>
    <row r="89" spans="2:10" x14ac:dyDescent="0.35">
      <c r="B89" t="s">
        <v>25</v>
      </c>
      <c r="C89" s="3">
        <v>8</v>
      </c>
      <c r="D89" t="s">
        <v>26</v>
      </c>
      <c r="E89" s="1">
        <v>8.1</v>
      </c>
      <c r="F89" s="1">
        <v>10</v>
      </c>
      <c r="G89" t="str">
        <f>'8. Family Engagement'!G15</f>
        <v>Please Select</v>
      </c>
      <c r="H89" t="str">
        <f>'8. Family Engagement'!H15</f>
        <v>Please Select</v>
      </c>
      <c r="I89" s="1">
        <f>VLOOKUP(G89,'LA - mapping'!$B$6:$C$9,2,0)</f>
        <v>0</v>
      </c>
      <c r="J89" s="1">
        <f>VLOOKUP(H89,'LA - mapping'!$B$6:$C$9,2,0)</f>
        <v>0</v>
      </c>
    </row>
    <row r="90" spans="2:10" x14ac:dyDescent="0.35">
      <c r="I90" s="1"/>
      <c r="J90" s="1"/>
    </row>
    <row r="91" spans="2:10" x14ac:dyDescent="0.35">
      <c r="I91" s="1"/>
      <c r="J91" s="1"/>
    </row>
    <row r="92" spans="2:10" x14ac:dyDescent="0.35">
      <c r="I92" s="1"/>
      <c r="J92" s="1"/>
    </row>
    <row r="93" spans="2:10" x14ac:dyDescent="0.35">
      <c r="I93" s="1"/>
      <c r="J93" s="1"/>
    </row>
    <row r="94" spans="2:10" x14ac:dyDescent="0.35">
      <c r="I94" s="1"/>
      <c r="J94" s="1"/>
    </row>
    <row r="95" spans="2:10" x14ac:dyDescent="0.35">
      <c r="I95" s="1"/>
      <c r="J95" s="1"/>
    </row>
    <row r="96" spans="2:10" x14ac:dyDescent="0.35">
      <c r="I96" s="1"/>
      <c r="J96" s="1"/>
    </row>
    <row r="97" spans="9:10" x14ac:dyDescent="0.35">
      <c r="I97" s="1"/>
      <c r="J97" s="1"/>
    </row>
    <row r="98" spans="9:10" x14ac:dyDescent="0.35">
      <c r="I98" s="1"/>
      <c r="J98" s="1"/>
    </row>
    <row r="99" spans="9:10" x14ac:dyDescent="0.35">
      <c r="I99" s="1"/>
      <c r="J99" s="1"/>
    </row>
    <row r="100" spans="9:10" x14ac:dyDescent="0.35">
      <c r="I100" s="1"/>
      <c r="J100" s="1"/>
    </row>
    <row r="101" spans="9:10" x14ac:dyDescent="0.35">
      <c r="I101" s="1"/>
      <c r="J101" s="1"/>
    </row>
    <row r="102" spans="9:10" x14ac:dyDescent="0.35">
      <c r="I102" s="1"/>
      <c r="J102" s="1"/>
    </row>
    <row r="103" spans="9:10" x14ac:dyDescent="0.35">
      <c r="I103" s="1"/>
      <c r="J103" s="1"/>
    </row>
    <row r="104" spans="9:10" x14ac:dyDescent="0.35">
      <c r="I104" s="1"/>
      <c r="J104" s="1"/>
    </row>
    <row r="105" spans="9:10" x14ac:dyDescent="0.35">
      <c r="I105" s="1"/>
      <c r="J105" s="1"/>
    </row>
    <row r="106" spans="9:10" x14ac:dyDescent="0.35">
      <c r="I106" s="1"/>
      <c r="J106" s="1"/>
    </row>
    <row r="107" spans="9:10" x14ac:dyDescent="0.35">
      <c r="I107" s="1"/>
      <c r="J107" s="1"/>
    </row>
    <row r="108" spans="9:10" x14ac:dyDescent="0.35">
      <c r="I108" s="1"/>
      <c r="J108" s="1"/>
    </row>
    <row r="109" spans="9:10" x14ac:dyDescent="0.35">
      <c r="I109" s="1"/>
      <c r="J109" s="1"/>
    </row>
    <row r="110" spans="9:10" x14ac:dyDescent="0.35">
      <c r="I110" s="1"/>
      <c r="J110" s="1"/>
    </row>
    <row r="111" spans="9:10" x14ac:dyDescent="0.35">
      <c r="I111" s="1"/>
      <c r="J111" s="1"/>
    </row>
    <row r="112" spans="9:10" x14ac:dyDescent="0.35">
      <c r="I112" s="1"/>
      <c r="J112" s="1"/>
    </row>
    <row r="113" spans="9:10" x14ac:dyDescent="0.35">
      <c r="I113" s="1"/>
      <c r="J113" s="1"/>
    </row>
    <row r="114" spans="9:10" x14ac:dyDescent="0.35">
      <c r="I114" s="1"/>
      <c r="J114" s="1"/>
    </row>
    <row r="115" spans="9:10" x14ac:dyDescent="0.35">
      <c r="I115" s="1"/>
      <c r="J115" s="1"/>
    </row>
    <row r="116" spans="9:10" x14ac:dyDescent="0.35">
      <c r="I116" s="1"/>
      <c r="J116" s="1"/>
    </row>
    <row r="117" spans="9:10" x14ac:dyDescent="0.35">
      <c r="I117" s="1"/>
      <c r="J117" s="1"/>
    </row>
    <row r="118" spans="9:10" x14ac:dyDescent="0.35">
      <c r="I118" s="1"/>
      <c r="J118" s="1"/>
    </row>
    <row r="119" spans="9:10" x14ac:dyDescent="0.35">
      <c r="I119" s="1"/>
      <c r="J119" s="1"/>
    </row>
    <row r="120" spans="9:10" x14ac:dyDescent="0.35">
      <c r="I120" s="1"/>
      <c r="J120" s="1"/>
    </row>
    <row r="121" spans="9:10" x14ac:dyDescent="0.35">
      <c r="I121" s="1"/>
      <c r="J121" s="1"/>
    </row>
    <row r="122" spans="9:10" x14ac:dyDescent="0.35">
      <c r="I122" s="1"/>
      <c r="J122" s="1"/>
    </row>
    <row r="123" spans="9:10" x14ac:dyDescent="0.35">
      <c r="I123" s="1"/>
      <c r="J123" s="1"/>
    </row>
    <row r="124" spans="9:10" x14ac:dyDescent="0.35">
      <c r="I124" s="1"/>
      <c r="J124" s="1"/>
    </row>
  </sheetData>
  <phoneticPr fontId="1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A5">
    <tabColor rgb="FF492953"/>
  </sheetPr>
  <dimension ref="A1:M41"/>
  <sheetViews>
    <sheetView showGridLines="0" topLeftCell="D25" zoomScaleNormal="100" workbookViewId="0">
      <selection activeCell="D34" sqref="D34:J34"/>
    </sheetView>
  </sheetViews>
  <sheetFormatPr defaultColWidth="0" defaultRowHeight="14.5" zeroHeight="1" x14ac:dyDescent="0.35"/>
  <cols>
    <col min="1" max="2" width="3.7265625" hidden="1" customWidth="1"/>
    <col min="3" max="3" width="3.7265625" customWidth="1"/>
    <col min="4" max="5" width="36.54296875" customWidth="1"/>
    <col min="6" max="9" width="23.54296875" customWidth="1"/>
    <col min="10" max="10" width="43.81640625" customWidth="1"/>
    <col min="11" max="11" width="4" customWidth="1"/>
    <col min="12" max="13" width="2.1796875" hidden="1" customWidth="1"/>
    <col min="14" max="16384" width="9" hidden="1"/>
  </cols>
  <sheetData>
    <row r="1" spans="1:13" x14ac:dyDescent="0.35">
      <c r="A1" s="2"/>
      <c r="B1" s="2"/>
      <c r="C1" s="2"/>
      <c r="D1" s="2"/>
      <c r="E1" s="2"/>
      <c r="F1" s="2"/>
      <c r="G1" s="2"/>
      <c r="H1" s="2"/>
      <c r="I1" s="2"/>
      <c r="J1" s="2"/>
      <c r="K1" s="2"/>
      <c r="L1" s="2"/>
      <c r="M1" s="2"/>
    </row>
    <row r="2" spans="1:13" ht="36" x14ac:dyDescent="0.35">
      <c r="A2" s="2"/>
      <c r="B2" s="2"/>
      <c r="C2" s="2"/>
      <c r="D2" s="100" t="s">
        <v>406</v>
      </c>
      <c r="E2" s="100"/>
      <c r="F2" s="100"/>
      <c r="G2" s="100"/>
      <c r="H2" s="100"/>
      <c r="I2" s="100"/>
      <c r="J2" s="100"/>
      <c r="K2" s="2"/>
      <c r="L2" s="2"/>
      <c r="M2" s="2"/>
    </row>
    <row r="3" spans="1:13" x14ac:dyDescent="0.35">
      <c r="A3" s="2"/>
      <c r="B3" s="2"/>
      <c r="C3" s="2"/>
      <c r="D3" s="2"/>
      <c r="E3" s="2"/>
      <c r="F3" s="2"/>
      <c r="G3" s="2"/>
      <c r="H3" s="2"/>
      <c r="I3" s="2"/>
      <c r="J3" s="2"/>
      <c r="K3" s="2"/>
      <c r="L3" s="2"/>
      <c r="M3" s="2"/>
    </row>
    <row r="4" spans="1:13" x14ac:dyDescent="0.35">
      <c r="A4" s="2"/>
      <c r="B4" s="2"/>
      <c r="C4" s="2"/>
      <c r="D4" s="2"/>
      <c r="E4" s="2"/>
      <c r="F4" s="2"/>
      <c r="G4" s="2"/>
      <c r="H4" s="2"/>
      <c r="I4" s="2"/>
      <c r="J4" s="2"/>
      <c r="K4" s="2"/>
      <c r="L4" s="2"/>
      <c r="M4" s="2"/>
    </row>
    <row r="5" spans="1:13" ht="29" x14ac:dyDescent="0.35">
      <c r="A5" s="2"/>
      <c r="B5" s="2"/>
      <c r="C5" s="2"/>
      <c r="D5" s="49" t="s">
        <v>410</v>
      </c>
      <c r="E5" s="49" t="s">
        <v>411</v>
      </c>
      <c r="F5" s="50" t="s">
        <v>412</v>
      </c>
      <c r="G5" s="50" t="s">
        <v>413</v>
      </c>
      <c r="H5" s="50" t="s">
        <v>414</v>
      </c>
      <c r="I5" s="50" t="s">
        <v>42</v>
      </c>
      <c r="J5" s="50" t="s">
        <v>415</v>
      </c>
      <c r="K5" s="2"/>
      <c r="L5" s="2"/>
      <c r="M5" s="2"/>
    </row>
    <row r="6" spans="1:13" ht="58" x14ac:dyDescent="0.35">
      <c r="A6" s="2"/>
      <c r="B6" s="9"/>
      <c r="C6" s="9">
        <v>1</v>
      </c>
      <c r="D6" s="51" t="s">
        <v>512</v>
      </c>
      <c r="E6" s="52" t="s">
        <v>513</v>
      </c>
      <c r="F6" s="75"/>
      <c r="G6" s="76" t="s">
        <v>47</v>
      </c>
      <c r="H6" s="76" t="s">
        <v>47</v>
      </c>
      <c r="I6" s="76" t="s">
        <v>47</v>
      </c>
      <c r="J6" s="77"/>
      <c r="K6" s="2"/>
      <c r="L6" s="2"/>
      <c r="M6" s="2"/>
    </row>
    <row r="7" spans="1:13" ht="87" x14ac:dyDescent="0.35">
      <c r="A7" s="2"/>
      <c r="B7" s="9"/>
      <c r="C7" s="9">
        <v>2</v>
      </c>
      <c r="D7" s="51" t="s">
        <v>514</v>
      </c>
      <c r="E7" s="52" t="s">
        <v>515</v>
      </c>
      <c r="F7" s="75"/>
      <c r="G7" s="76" t="s">
        <v>47</v>
      </c>
      <c r="H7" s="76" t="s">
        <v>47</v>
      </c>
      <c r="I7" s="76" t="s">
        <v>47</v>
      </c>
      <c r="J7" s="77"/>
      <c r="K7" s="2"/>
      <c r="L7" s="2"/>
      <c r="M7" s="2"/>
    </row>
    <row r="8" spans="1:13" ht="43.5" x14ac:dyDescent="0.35">
      <c r="A8" s="2"/>
      <c r="B8" s="9"/>
      <c r="C8" s="9">
        <v>3</v>
      </c>
      <c r="D8" s="51" t="s">
        <v>516</v>
      </c>
      <c r="E8" s="52" t="s">
        <v>517</v>
      </c>
      <c r="F8" s="75"/>
      <c r="G8" s="76" t="s">
        <v>47</v>
      </c>
      <c r="H8" s="76" t="s">
        <v>47</v>
      </c>
      <c r="I8" s="76" t="s">
        <v>47</v>
      </c>
      <c r="J8" s="77"/>
      <c r="K8" s="2"/>
      <c r="L8" s="2"/>
      <c r="M8" s="2"/>
    </row>
    <row r="9" spans="1:13" ht="101.5" x14ac:dyDescent="0.35">
      <c r="A9" s="2"/>
      <c r="B9" s="9"/>
      <c r="C9" s="9">
        <v>4</v>
      </c>
      <c r="D9" s="51" t="s">
        <v>518</v>
      </c>
      <c r="E9" s="52" t="s">
        <v>519</v>
      </c>
      <c r="F9" s="75"/>
      <c r="G9" s="76" t="s">
        <v>47</v>
      </c>
      <c r="H9" s="76" t="s">
        <v>47</v>
      </c>
      <c r="I9" s="76" t="s">
        <v>47</v>
      </c>
      <c r="J9" s="77"/>
      <c r="K9" s="2"/>
      <c r="L9" s="2"/>
      <c r="M9" s="2"/>
    </row>
    <row r="10" spans="1:13" ht="101.5" x14ac:dyDescent="0.35">
      <c r="A10" s="2"/>
      <c r="B10" s="9"/>
      <c r="C10" s="9">
        <v>5</v>
      </c>
      <c r="D10" s="51" t="s">
        <v>520</v>
      </c>
      <c r="E10" s="52" t="s">
        <v>521</v>
      </c>
      <c r="F10" s="75"/>
      <c r="G10" s="76" t="s">
        <v>47</v>
      </c>
      <c r="H10" s="76" t="s">
        <v>47</v>
      </c>
      <c r="I10" s="76" t="s">
        <v>47</v>
      </c>
      <c r="J10" s="77"/>
      <c r="K10" s="2"/>
      <c r="L10" s="2"/>
      <c r="M10" s="2"/>
    </row>
    <row r="11" spans="1:13" ht="84.75" customHeight="1" x14ac:dyDescent="0.35">
      <c r="A11" s="2"/>
      <c r="B11" s="9"/>
      <c r="C11" s="9">
        <v>6</v>
      </c>
      <c r="D11" s="51" t="s">
        <v>522</v>
      </c>
      <c r="E11" s="52" t="s">
        <v>523</v>
      </c>
      <c r="F11" s="75"/>
      <c r="G11" s="76" t="s">
        <v>47</v>
      </c>
      <c r="H11" s="76" t="s">
        <v>47</v>
      </c>
      <c r="I11" s="76" t="s">
        <v>47</v>
      </c>
      <c r="J11" s="77"/>
      <c r="K11" s="2"/>
      <c r="L11" s="2"/>
      <c r="M11" s="2"/>
    </row>
    <row r="12" spans="1:13" ht="87" x14ac:dyDescent="0.35">
      <c r="A12" s="2"/>
      <c r="B12" s="9"/>
      <c r="C12" s="9">
        <v>7</v>
      </c>
      <c r="D12" s="51" t="s">
        <v>524</v>
      </c>
      <c r="E12" s="52" t="s">
        <v>525</v>
      </c>
      <c r="F12" s="75"/>
      <c r="G12" s="76" t="s">
        <v>47</v>
      </c>
      <c r="H12" s="76" t="s">
        <v>47</v>
      </c>
      <c r="I12" s="76" t="s">
        <v>47</v>
      </c>
      <c r="J12" s="77"/>
      <c r="K12" s="2"/>
      <c r="L12" s="2"/>
      <c r="M12" s="2"/>
    </row>
    <row r="13" spans="1:13" ht="72.5" x14ac:dyDescent="0.35">
      <c r="A13" s="2"/>
      <c r="B13" s="9"/>
      <c r="C13" s="9">
        <v>8</v>
      </c>
      <c r="D13" s="51" t="s">
        <v>526</v>
      </c>
      <c r="E13" s="52" t="s">
        <v>527</v>
      </c>
      <c r="F13" s="75"/>
      <c r="G13" s="76" t="s">
        <v>47</v>
      </c>
      <c r="H13" s="76" t="s">
        <v>47</v>
      </c>
      <c r="I13" s="76" t="s">
        <v>47</v>
      </c>
      <c r="J13" s="77"/>
      <c r="K13" s="2"/>
      <c r="L13" s="2"/>
      <c r="M13" s="2"/>
    </row>
    <row r="14" spans="1:13" ht="72.5" x14ac:dyDescent="0.35">
      <c r="A14" s="2"/>
      <c r="B14" s="9"/>
      <c r="C14" s="9">
        <v>9</v>
      </c>
      <c r="D14" s="51" t="s">
        <v>528</v>
      </c>
      <c r="E14" s="52" t="s">
        <v>529</v>
      </c>
      <c r="F14" s="75"/>
      <c r="G14" s="76" t="s">
        <v>47</v>
      </c>
      <c r="H14" s="76" t="s">
        <v>47</v>
      </c>
      <c r="I14" s="76" t="s">
        <v>47</v>
      </c>
      <c r="J14" s="77"/>
      <c r="K14" s="2"/>
      <c r="L14" s="2"/>
      <c r="M14" s="2"/>
    </row>
    <row r="15" spans="1:13" ht="72.5" x14ac:dyDescent="0.35">
      <c r="A15" s="2"/>
      <c r="B15" s="9"/>
      <c r="C15" s="9">
        <v>10</v>
      </c>
      <c r="D15" s="51" t="s">
        <v>530</v>
      </c>
      <c r="E15" s="52" t="s">
        <v>531</v>
      </c>
      <c r="F15" s="75"/>
      <c r="G15" s="76" t="s">
        <v>47</v>
      </c>
      <c r="H15" s="76" t="s">
        <v>47</v>
      </c>
      <c r="I15" s="76" t="s">
        <v>47</v>
      </c>
      <c r="J15" s="77"/>
      <c r="K15" s="2"/>
      <c r="L15" s="2"/>
      <c r="M15" s="2"/>
    </row>
    <row r="16" spans="1:13" ht="72.5" x14ac:dyDescent="0.35">
      <c r="A16" s="2"/>
      <c r="B16" s="9"/>
      <c r="C16" s="9">
        <v>11</v>
      </c>
      <c r="D16" s="51" t="s">
        <v>532</v>
      </c>
      <c r="E16" s="52" t="s">
        <v>533</v>
      </c>
      <c r="F16" s="75"/>
      <c r="G16" s="76" t="s">
        <v>47</v>
      </c>
      <c r="H16" s="76" t="s">
        <v>47</v>
      </c>
      <c r="I16" s="76" t="s">
        <v>47</v>
      </c>
      <c r="J16" s="77"/>
      <c r="K16" s="2"/>
      <c r="L16" s="2"/>
      <c r="M16" s="2"/>
    </row>
    <row r="17" spans="1:13" ht="58" x14ac:dyDescent="0.35">
      <c r="A17" s="2"/>
      <c r="B17" s="9"/>
      <c r="C17" s="9">
        <v>12</v>
      </c>
      <c r="D17" s="51" t="s">
        <v>534</v>
      </c>
      <c r="E17" s="52" t="s">
        <v>535</v>
      </c>
      <c r="F17" s="75"/>
      <c r="G17" s="76" t="s">
        <v>47</v>
      </c>
      <c r="H17" s="76" t="s">
        <v>47</v>
      </c>
      <c r="I17" s="76" t="s">
        <v>47</v>
      </c>
      <c r="J17" s="77"/>
      <c r="K17" s="2"/>
      <c r="L17" s="2"/>
      <c r="M17" s="2"/>
    </row>
    <row r="18" spans="1:13" ht="72.5" x14ac:dyDescent="0.35">
      <c r="A18" s="2"/>
      <c r="B18" s="9"/>
      <c r="C18" s="9">
        <v>13</v>
      </c>
      <c r="D18" s="51" t="s">
        <v>536</v>
      </c>
      <c r="E18" s="52" t="s">
        <v>537</v>
      </c>
      <c r="F18" s="75"/>
      <c r="G18" s="76" t="s">
        <v>47</v>
      </c>
      <c r="H18" s="76" t="s">
        <v>47</v>
      </c>
      <c r="I18" s="76" t="s">
        <v>47</v>
      </c>
      <c r="J18" s="77"/>
      <c r="K18" s="2"/>
      <c r="L18" s="2"/>
      <c r="M18" s="2"/>
    </row>
    <row r="19" spans="1:13" ht="58" x14ac:dyDescent="0.35">
      <c r="A19" s="2"/>
      <c r="B19" s="9"/>
      <c r="C19" s="9">
        <v>14</v>
      </c>
      <c r="D19" s="51" t="s">
        <v>538</v>
      </c>
      <c r="E19" s="52" t="s">
        <v>539</v>
      </c>
      <c r="F19" s="75"/>
      <c r="G19" s="76" t="s">
        <v>47</v>
      </c>
      <c r="H19" s="76" t="s">
        <v>47</v>
      </c>
      <c r="I19" s="76" t="s">
        <v>47</v>
      </c>
      <c r="J19" s="77"/>
      <c r="K19" s="2"/>
      <c r="L19" s="2"/>
      <c r="M19" s="2"/>
    </row>
    <row r="20" spans="1:13" ht="43.5" x14ac:dyDescent="0.35">
      <c r="A20" s="2"/>
      <c r="B20" s="9"/>
      <c r="C20" s="9">
        <v>15</v>
      </c>
      <c r="D20" s="51" t="s">
        <v>540</v>
      </c>
      <c r="E20" s="52" t="s">
        <v>541</v>
      </c>
      <c r="F20" s="75"/>
      <c r="G20" s="76" t="s">
        <v>47</v>
      </c>
      <c r="H20" s="76" t="s">
        <v>47</v>
      </c>
      <c r="I20" s="76" t="s">
        <v>47</v>
      </c>
      <c r="J20" s="77"/>
      <c r="K20" s="2"/>
      <c r="L20" s="2"/>
      <c r="M20" s="2"/>
    </row>
    <row r="21" spans="1:13" ht="101.25" customHeight="1" x14ac:dyDescent="0.35">
      <c r="A21" s="2"/>
      <c r="B21" s="9"/>
      <c r="C21" s="9">
        <v>16</v>
      </c>
      <c r="D21" s="51" t="s">
        <v>542</v>
      </c>
      <c r="E21" s="52" t="s">
        <v>543</v>
      </c>
      <c r="F21" s="75"/>
      <c r="G21" s="76" t="s">
        <v>47</v>
      </c>
      <c r="H21" s="76" t="s">
        <v>47</v>
      </c>
      <c r="I21" s="76" t="s">
        <v>47</v>
      </c>
      <c r="J21" s="77"/>
      <c r="K21" s="2"/>
      <c r="L21" s="2"/>
      <c r="M21" s="2"/>
    </row>
    <row r="22" spans="1:13" ht="101.25" customHeight="1" x14ac:dyDescent="0.35">
      <c r="A22" s="2"/>
      <c r="B22" s="9"/>
      <c r="C22" s="9">
        <v>17</v>
      </c>
      <c r="D22" s="51" t="s">
        <v>544</v>
      </c>
      <c r="E22" s="52" t="s">
        <v>545</v>
      </c>
      <c r="F22" s="75"/>
      <c r="G22" s="76" t="s">
        <v>47</v>
      </c>
      <c r="H22" s="76" t="s">
        <v>47</v>
      </c>
      <c r="I22" s="76" t="s">
        <v>47</v>
      </c>
      <c r="J22" s="77"/>
      <c r="K22" s="2"/>
      <c r="L22" s="2"/>
      <c r="M22" s="2"/>
    </row>
    <row r="23" spans="1:13" s="2" customFormat="1" ht="25" customHeight="1" x14ac:dyDescent="0.35">
      <c r="B23" s="9"/>
      <c r="C23" s="9"/>
      <c r="D23" s="17"/>
      <c r="E23" s="18"/>
      <c r="F23" s="14"/>
      <c r="G23" s="15"/>
      <c r="H23" s="15"/>
      <c r="I23" s="15"/>
      <c r="J23" s="16"/>
    </row>
    <row r="24" spans="1:13" s="23" customFormat="1" ht="25" customHeight="1" x14ac:dyDescent="0.35">
      <c r="A24" s="19"/>
      <c r="B24" s="19"/>
      <c r="C24" s="20"/>
      <c r="D24" s="21" t="s">
        <v>432</v>
      </c>
      <c r="E24" s="22"/>
      <c r="F24" s="22"/>
      <c r="G24" s="20"/>
      <c r="H24" s="20"/>
      <c r="I24" s="20"/>
      <c r="J24" s="20"/>
      <c r="K24" s="20"/>
      <c r="L24" s="20"/>
      <c r="M24" s="20"/>
    </row>
    <row r="25" spans="1:13" s="23" customFormat="1" ht="25" customHeight="1" x14ac:dyDescent="0.35">
      <c r="A25" s="19"/>
      <c r="B25" s="19"/>
      <c r="C25" s="20"/>
      <c r="D25" s="99"/>
      <c r="E25" s="99"/>
      <c r="F25" s="99"/>
      <c r="G25" s="99"/>
      <c r="H25" s="99"/>
      <c r="I25" s="99"/>
      <c r="J25" s="99"/>
      <c r="K25" s="20"/>
      <c r="L25" s="20"/>
      <c r="M25" s="20"/>
    </row>
    <row r="26" spans="1:13" s="23" customFormat="1" ht="25" customHeight="1" x14ac:dyDescent="0.35">
      <c r="A26" s="19"/>
      <c r="B26" s="19"/>
      <c r="C26" s="20"/>
      <c r="D26" s="99" t="s">
        <v>546</v>
      </c>
      <c r="E26" s="99"/>
      <c r="F26" s="99"/>
      <c r="G26" s="99"/>
      <c r="H26" s="99"/>
      <c r="I26" s="99"/>
      <c r="J26" s="99"/>
      <c r="K26" s="20"/>
      <c r="L26" s="20"/>
      <c r="M26" s="20"/>
    </row>
    <row r="27" spans="1:13" s="23" customFormat="1" ht="25" customHeight="1" x14ac:dyDescent="0.35">
      <c r="A27" s="19"/>
      <c r="B27" s="19"/>
      <c r="C27" s="20"/>
      <c r="D27" s="99" t="s">
        <v>547</v>
      </c>
      <c r="E27" s="99"/>
      <c r="F27" s="99"/>
      <c r="G27" s="99"/>
      <c r="H27" s="99"/>
      <c r="I27" s="99"/>
      <c r="J27" s="99"/>
      <c r="K27" s="20"/>
      <c r="L27" s="20"/>
      <c r="M27" s="20"/>
    </row>
    <row r="28" spans="1:13" s="23" customFormat="1" ht="25" customHeight="1" x14ac:dyDescent="0.35">
      <c r="A28" s="19"/>
      <c r="B28" s="19"/>
      <c r="C28" s="20"/>
      <c r="D28" s="99" t="s">
        <v>548</v>
      </c>
      <c r="E28" s="99"/>
      <c r="F28" s="99"/>
      <c r="G28" s="99"/>
      <c r="H28" s="99"/>
      <c r="I28" s="99"/>
      <c r="J28" s="99"/>
      <c r="K28" s="20"/>
      <c r="L28" s="20"/>
      <c r="M28" s="20"/>
    </row>
    <row r="29" spans="1:13" s="23" customFormat="1" ht="25" customHeight="1" x14ac:dyDescent="0.35">
      <c r="A29" s="19"/>
      <c r="B29" s="19"/>
      <c r="C29" s="20"/>
      <c r="D29" s="99" t="s">
        <v>549</v>
      </c>
      <c r="E29" s="99"/>
      <c r="F29" s="99"/>
      <c r="G29" s="99"/>
      <c r="H29" s="99"/>
      <c r="I29" s="99"/>
      <c r="J29" s="99"/>
      <c r="K29" s="20"/>
      <c r="L29" s="20"/>
      <c r="M29" s="20"/>
    </row>
    <row r="30" spans="1:13" s="23" customFormat="1" ht="25" customHeight="1" x14ac:dyDescent="0.35">
      <c r="A30" s="19"/>
      <c r="B30" s="19"/>
      <c r="C30" s="20"/>
      <c r="D30" s="95" t="s">
        <v>550</v>
      </c>
      <c r="E30" s="95"/>
      <c r="F30" s="95"/>
      <c r="G30" s="95"/>
      <c r="H30" s="95"/>
      <c r="I30" s="95"/>
      <c r="J30" s="95"/>
      <c r="K30" s="20"/>
      <c r="L30" s="20"/>
      <c r="M30" s="20"/>
    </row>
    <row r="31" spans="1:13" s="23" customFormat="1" ht="25" customHeight="1" x14ac:dyDescent="0.35">
      <c r="A31" s="19"/>
      <c r="B31" s="19"/>
      <c r="C31" s="20"/>
      <c r="D31" s="99" t="s">
        <v>551</v>
      </c>
      <c r="E31" s="99"/>
      <c r="F31" s="99"/>
      <c r="G31" s="99"/>
      <c r="H31" s="99"/>
      <c r="I31" s="99"/>
      <c r="J31" s="99"/>
      <c r="K31" s="20"/>
      <c r="L31" s="20"/>
      <c r="M31" s="20"/>
    </row>
    <row r="32" spans="1:13" s="23" customFormat="1" ht="25" customHeight="1" x14ac:dyDescent="0.35">
      <c r="A32" s="19"/>
      <c r="B32" s="19"/>
      <c r="C32" s="20"/>
      <c r="D32" s="99"/>
      <c r="E32" s="99"/>
      <c r="F32" s="99"/>
      <c r="G32" s="99"/>
      <c r="H32" s="99"/>
      <c r="I32" s="99"/>
      <c r="J32" s="99"/>
      <c r="K32" s="20"/>
      <c r="L32" s="20"/>
      <c r="M32" s="20"/>
    </row>
    <row r="33" spans="1:13" s="23" customFormat="1" ht="25" customHeight="1" x14ac:dyDescent="0.35">
      <c r="A33" s="19"/>
      <c r="B33" s="19"/>
      <c r="C33" s="20"/>
      <c r="D33" s="99" t="s">
        <v>552</v>
      </c>
      <c r="E33" s="99"/>
      <c r="F33" s="99"/>
      <c r="G33" s="99"/>
      <c r="H33" s="99"/>
      <c r="I33" s="99"/>
      <c r="J33" s="99"/>
      <c r="K33" s="20"/>
      <c r="L33" s="20"/>
      <c r="M33" s="20"/>
    </row>
    <row r="34" spans="1:13" s="23" customFormat="1" ht="25" customHeight="1" x14ac:dyDescent="0.35">
      <c r="A34" s="19"/>
      <c r="B34" s="19"/>
      <c r="C34" s="20"/>
      <c r="D34" s="99"/>
      <c r="E34" s="99"/>
      <c r="F34" s="99"/>
      <c r="G34" s="99"/>
      <c r="H34" s="99"/>
      <c r="I34" s="99"/>
      <c r="J34" s="99"/>
      <c r="K34" s="20"/>
      <c r="L34" s="20"/>
      <c r="M34" s="20"/>
    </row>
    <row r="35" spans="1:13" s="23" customFormat="1" ht="25" customHeight="1" x14ac:dyDescent="0.35">
      <c r="A35" s="19"/>
      <c r="B35" s="19"/>
      <c r="C35" s="20"/>
      <c r="D35" s="99"/>
      <c r="E35" s="99"/>
      <c r="F35" s="99"/>
      <c r="G35" s="99"/>
      <c r="H35" s="99"/>
      <c r="I35" s="99"/>
      <c r="J35" s="99"/>
      <c r="K35" s="20"/>
      <c r="L35" s="20"/>
      <c r="M35" s="20"/>
    </row>
    <row r="36" spans="1:13" s="23" customFormat="1" ht="25" customHeight="1" x14ac:dyDescent="0.35">
      <c r="A36" s="19"/>
      <c r="B36" s="19"/>
      <c r="C36" s="20"/>
      <c r="D36" s="99" t="s">
        <v>553</v>
      </c>
      <c r="E36" s="99"/>
      <c r="F36" s="99"/>
      <c r="G36" s="99"/>
      <c r="H36" s="99"/>
      <c r="I36" s="99"/>
      <c r="J36" s="99"/>
      <c r="K36" s="20"/>
      <c r="L36" s="20"/>
      <c r="M36" s="20"/>
    </row>
    <row r="37" spans="1:13" s="23" customFormat="1" ht="25" customHeight="1" x14ac:dyDescent="0.35">
      <c r="A37" s="19"/>
      <c r="B37" s="19"/>
      <c r="C37" s="20"/>
      <c r="D37" s="99" t="s">
        <v>554</v>
      </c>
      <c r="E37" s="99"/>
      <c r="F37" s="99"/>
      <c r="G37" s="99"/>
      <c r="H37" s="99"/>
      <c r="I37" s="99"/>
      <c r="J37" s="99"/>
      <c r="K37" s="20"/>
      <c r="L37" s="20"/>
      <c r="M37" s="20"/>
    </row>
    <row r="38" spans="1:13" s="23" customFormat="1" ht="25" customHeight="1" x14ac:dyDescent="0.35">
      <c r="A38" s="19"/>
      <c r="B38" s="19"/>
      <c r="C38" s="20"/>
      <c r="D38" s="99"/>
      <c r="E38" s="99"/>
      <c r="F38" s="99"/>
      <c r="G38" s="99"/>
      <c r="H38" s="99"/>
      <c r="I38" s="99"/>
      <c r="J38" s="99"/>
      <c r="K38" s="20"/>
      <c r="L38" s="20"/>
      <c r="M38" s="20"/>
    </row>
    <row r="39" spans="1:13" s="23" customFormat="1" ht="25" customHeight="1" x14ac:dyDescent="0.35">
      <c r="A39" s="19"/>
      <c r="B39" s="19"/>
      <c r="C39" s="20"/>
      <c r="D39" s="99" t="s">
        <v>555</v>
      </c>
      <c r="E39" s="99"/>
      <c r="F39" s="99"/>
      <c r="G39" s="99"/>
      <c r="H39" s="99"/>
      <c r="I39" s="99"/>
      <c r="J39" s="99"/>
      <c r="K39" s="20"/>
      <c r="L39" s="20"/>
      <c r="M39" s="20"/>
    </row>
    <row r="40" spans="1:13" s="23" customFormat="1" ht="25" customHeight="1" x14ac:dyDescent="0.35">
      <c r="A40" s="19"/>
      <c r="B40" s="19"/>
      <c r="C40" s="2"/>
      <c r="D40" s="99" t="s">
        <v>556</v>
      </c>
      <c r="E40" s="99"/>
      <c r="F40" s="99"/>
      <c r="G40" s="99"/>
      <c r="H40" s="99"/>
      <c r="I40" s="99"/>
      <c r="J40" s="99"/>
      <c r="K40" s="20"/>
      <c r="L40" s="20"/>
      <c r="M40" s="20"/>
    </row>
    <row r="41" spans="1:13" s="2" customFormat="1" ht="25" customHeight="1" x14ac:dyDescent="0.35"/>
  </sheetData>
  <sheetProtection sheet="1" objects="1" scenarios="1" selectLockedCells="1"/>
  <mergeCells count="17">
    <mergeCell ref="D2:J2"/>
    <mergeCell ref="D25:J25"/>
    <mergeCell ref="D26:J26"/>
    <mergeCell ref="D27:J27"/>
    <mergeCell ref="D28:J28"/>
    <mergeCell ref="D29:J29"/>
    <mergeCell ref="D30:J30"/>
    <mergeCell ref="D31:J31"/>
    <mergeCell ref="D32:J32"/>
    <mergeCell ref="D33:J33"/>
    <mergeCell ref="D39:J39"/>
    <mergeCell ref="D40:J40"/>
    <mergeCell ref="D34:J34"/>
    <mergeCell ref="D35:J35"/>
    <mergeCell ref="D36:J36"/>
    <mergeCell ref="D37:J37"/>
    <mergeCell ref="D38:J38"/>
  </mergeCells>
  <dataValidations count="2">
    <dataValidation type="list" allowBlank="1" showInputMessage="1" showErrorMessage="1" sqref="I6:I23" xr:uid="{00000000-0002-0000-0900-000000000000}">
      <formula1>lstTrend</formula1>
    </dataValidation>
    <dataValidation type="list" allowBlank="1" showInputMessage="1" showErrorMessage="1" sqref="G6:H23" xr:uid="{00000000-0002-0000-0900-000001000000}">
      <formula1>lstResponse</formula1>
    </dataValidation>
  </dataValidations>
  <hyperlinks>
    <hyperlink ref="D28" r:id="rId1" xr:uid="{00000000-0004-0000-0900-000000000000}"/>
    <hyperlink ref="D31" r:id="rId2" display="Mental capacity Act " xr:uid="{00000000-0004-0000-0900-000001000000}"/>
    <hyperlink ref="D36" r:id="rId3" display="Housing tool" xr:uid="{00000000-0004-0000-0900-000003000000}"/>
    <hyperlink ref="D39" r:id="rId4" xr:uid="{00000000-0004-0000-0900-000005000000}"/>
    <hyperlink ref="D40" r:id="rId5" xr:uid="{00000000-0004-0000-0900-000006000000}"/>
    <hyperlink ref="D26" r:id="rId6" display="PfA Outcomes Tool" xr:uid="{00000000-0004-0000-0900-000008000000}"/>
    <hyperlink ref="D27" r:id="rId7" display="Routes Into Work Guide" xr:uid="{00000000-0004-0000-0900-000009000000}"/>
    <hyperlink ref="D33" r:id="rId8" display="Employability Toolkit " xr:uid="{00000000-0004-0000-0900-00000F000000}"/>
    <hyperlink ref="D37" r:id="rId9" display="Housing Top Tips" xr:uid="{DF11907E-3A33-4CD2-A533-55A963225DA7}"/>
    <hyperlink ref="D29" r:id="rId10" display="Year 9 Reviews" xr:uid="{80019E93-C357-496A-A869-D9C9B56BEACF}"/>
    <hyperlink ref="D30" r:id="rId11" display="Year 9 Review Checklist" xr:uid="{A26AE2CB-5491-42F2-88C5-2334CA80B54E}"/>
  </hyperlinks>
  <pageMargins left="0.7" right="0.7" top="0.75" bottom="0.75" header="0.3" footer="0.3"/>
  <pageSetup paperSize="9" orientation="portrait" horizontalDpi="4294967292" verticalDpi="1200" r:id="rId12"/>
  <extLst>
    <ext xmlns:x14="http://schemas.microsoft.com/office/spreadsheetml/2009/9/main" uri="{78C0D931-6437-407d-A8EE-F0AAD7539E65}">
      <x14:conditionalFormattings>
        <x14:conditionalFormatting xmlns:xm="http://schemas.microsoft.com/office/excel/2006/main">
          <x14:cfRule type="cellIs" priority="4" operator="equal" id="{F7452C4E-973E-48B1-98A1-D26506D6EA2F}">
            <xm:f>'LA - mapping'!$B$7</xm:f>
            <x14:dxf>
              <font>
                <color theme="0" tint="-4.9989318521683403E-2"/>
              </font>
              <fill>
                <patternFill>
                  <bgColor rgb="FFCC0000"/>
                </patternFill>
              </fill>
            </x14:dxf>
          </x14:cfRule>
          <x14:cfRule type="cellIs" priority="5" operator="equal" id="{2B5DB584-6F8D-4C73-AAEF-BE2ABE09EA85}">
            <xm:f>'LA - mapping'!$B$8</xm:f>
            <x14:dxf>
              <font>
                <color theme="0" tint="-4.9989318521683403E-2"/>
              </font>
              <fill>
                <patternFill>
                  <bgColor theme="5" tint="-0.24994659260841701"/>
                </patternFill>
              </fill>
            </x14:dxf>
          </x14:cfRule>
          <x14:cfRule type="cellIs" priority="6" operator="equal" id="{C0532ED3-C49E-4377-B7D0-41739D6FDA69}">
            <xm:f>'LA - mapping'!$B$9</xm:f>
            <x14:dxf>
              <font>
                <color theme="0" tint="-4.9989318521683403E-2"/>
              </font>
              <fill>
                <patternFill>
                  <bgColor theme="9" tint="-0.24994659260841701"/>
                </patternFill>
              </fill>
            </x14:dxf>
          </x14:cfRule>
          <xm:sqref>G6:H23</xm:sqref>
        </x14:conditionalFormatting>
        <x14:conditionalFormatting xmlns:xm="http://schemas.microsoft.com/office/excel/2006/main">
          <x14:cfRule type="cellIs" priority="1" operator="equal" id="{BC67C565-2B12-4495-B16F-4D2258ECC87F}">
            <xm:f>'LA - mapping'!$B$7</xm:f>
            <x14:dxf>
              <font>
                <color theme="0" tint="-4.9989318521683403E-2"/>
              </font>
              <fill>
                <patternFill>
                  <bgColor rgb="FFCC0000"/>
                </patternFill>
              </fill>
            </x14:dxf>
          </x14:cfRule>
          <x14:cfRule type="cellIs" priority="2" operator="equal" id="{27DE59A1-7CE9-4909-9C25-63E2DC655E04}">
            <xm:f>'LA - mapping'!$B$8</xm:f>
            <x14:dxf>
              <font>
                <color theme="0" tint="-4.9989318521683403E-2"/>
              </font>
              <fill>
                <patternFill>
                  <bgColor theme="5" tint="-0.24994659260841701"/>
                </patternFill>
              </fill>
            </x14:dxf>
          </x14:cfRule>
          <x14:cfRule type="cellIs" priority="3" operator="equal" id="{7167FD16-5F29-42DA-B358-39F059C1D702}">
            <xm:f>'LA - mapping'!$B$9</xm:f>
            <x14:dxf>
              <font>
                <color theme="0" tint="-4.9989318521683403E-2"/>
              </font>
              <fill>
                <patternFill>
                  <bgColor theme="9" tint="-0.24994659260841701"/>
                </patternFill>
              </fill>
            </x14:dxf>
          </x14:cfRule>
          <xm:sqref>G21:H21</xm:sqref>
        </x14:conditionalFormatting>
        <x14:conditionalFormatting xmlns:xm="http://schemas.microsoft.com/office/excel/2006/main">
          <x14:cfRule type="cellIs" priority="31" operator="equal" id="{C55F1DF2-C1DD-43C9-BC12-5EC4CBFC8AF9}">
            <xm:f>'LA - mapping'!$B$7</xm:f>
            <x14:dxf>
              <font>
                <color theme="0" tint="-4.9989318521683403E-2"/>
              </font>
              <fill>
                <patternFill>
                  <bgColor rgb="FFCC0000"/>
                </patternFill>
              </fill>
            </x14:dxf>
          </x14:cfRule>
          <x14:cfRule type="cellIs" priority="32" operator="equal" id="{633EEE6A-72C3-4881-9AAA-12ECBC3E4A90}">
            <xm:f>'LA - mapping'!$B$8</xm:f>
            <x14:dxf>
              <font>
                <color theme="0" tint="-4.9989318521683403E-2"/>
              </font>
              <fill>
                <patternFill>
                  <bgColor theme="5" tint="-0.24994659260841701"/>
                </patternFill>
              </fill>
            </x14:dxf>
          </x14:cfRule>
          <x14:cfRule type="cellIs" priority="33" operator="equal" id="{7CB2A993-30DF-4DCD-AC58-DEA33179BB15}">
            <xm:f>'LA - mapping'!$B$9</xm:f>
            <x14:dxf>
              <font>
                <color theme="0" tint="-4.9989318521683403E-2"/>
              </font>
              <fill>
                <patternFill>
                  <bgColor theme="9" tint="-0.24994659260841701"/>
                </patternFill>
              </fill>
            </x14:dxf>
          </x14:cfRule>
          <xm:sqref>G22:H23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A6">
    <tabColor rgb="FFE3A7D8"/>
  </sheetPr>
  <dimension ref="A1:M29"/>
  <sheetViews>
    <sheetView topLeftCell="D20" zoomScaleNormal="100" workbookViewId="0">
      <selection activeCell="D23" sqref="D23:J23"/>
    </sheetView>
  </sheetViews>
  <sheetFormatPr defaultColWidth="0" defaultRowHeight="15" customHeight="1" zeroHeight="1" x14ac:dyDescent="0.35"/>
  <cols>
    <col min="1" max="2" width="3.7265625" hidden="1" customWidth="1"/>
    <col min="3" max="3" width="3.7265625" customWidth="1"/>
    <col min="4" max="5" width="36.54296875" customWidth="1"/>
    <col min="6" max="9" width="23.54296875" customWidth="1"/>
    <col min="10" max="10" width="43.81640625" customWidth="1"/>
    <col min="11" max="11" width="3.7265625" customWidth="1"/>
    <col min="12" max="13" width="2.1796875" hidden="1" customWidth="1"/>
    <col min="14" max="16384" width="9" hidden="1"/>
  </cols>
  <sheetData>
    <row r="1" spans="1:13" ht="14.5" x14ac:dyDescent="0.35">
      <c r="A1" s="2"/>
      <c r="B1" s="2"/>
      <c r="C1" s="2"/>
      <c r="D1" s="2"/>
      <c r="E1" s="2"/>
      <c r="F1" s="2"/>
      <c r="G1" s="2"/>
      <c r="H1" s="2"/>
      <c r="I1" s="2"/>
      <c r="J1" s="2"/>
      <c r="K1" s="2"/>
      <c r="L1" s="2"/>
      <c r="M1" s="2"/>
    </row>
    <row r="2" spans="1:13" ht="36" x14ac:dyDescent="0.35">
      <c r="A2" s="2"/>
      <c r="B2" s="2"/>
      <c r="C2" s="2"/>
      <c r="D2" s="101" t="s">
        <v>407</v>
      </c>
      <c r="E2" s="101"/>
      <c r="F2" s="101"/>
      <c r="G2" s="101"/>
      <c r="H2" s="101"/>
      <c r="I2" s="101"/>
      <c r="J2" s="101"/>
      <c r="K2" s="2"/>
      <c r="L2" s="2"/>
      <c r="M2" s="2"/>
    </row>
    <row r="3" spans="1:13" ht="14.5" x14ac:dyDescent="0.35">
      <c r="A3" s="2"/>
      <c r="B3" s="2"/>
      <c r="C3" s="2"/>
      <c r="D3" s="2"/>
      <c r="E3" s="2"/>
      <c r="F3" s="2"/>
      <c r="G3" s="2"/>
      <c r="H3" s="2"/>
      <c r="I3" s="2"/>
      <c r="J3" s="2"/>
      <c r="K3" s="2"/>
      <c r="L3" s="2"/>
      <c r="M3" s="2"/>
    </row>
    <row r="4" spans="1:13" ht="14.5" x14ac:dyDescent="0.35">
      <c r="A4" s="2"/>
      <c r="B4" s="2"/>
      <c r="C4" s="2"/>
      <c r="D4" s="2"/>
      <c r="E4" s="2"/>
      <c r="F4" s="2"/>
      <c r="G4" s="2"/>
      <c r="H4" s="2"/>
      <c r="I4" s="2"/>
      <c r="J4" s="2"/>
      <c r="K4" s="2"/>
      <c r="L4" s="2"/>
      <c r="M4" s="2"/>
    </row>
    <row r="5" spans="1:13" ht="29" x14ac:dyDescent="0.35">
      <c r="A5" s="2"/>
      <c r="B5" s="2"/>
      <c r="C5" s="2"/>
      <c r="D5" s="49" t="s">
        <v>410</v>
      </c>
      <c r="E5" s="49" t="s">
        <v>411</v>
      </c>
      <c r="F5" s="50" t="s">
        <v>412</v>
      </c>
      <c r="G5" s="50" t="s">
        <v>413</v>
      </c>
      <c r="H5" s="50" t="s">
        <v>414</v>
      </c>
      <c r="I5" s="50" t="s">
        <v>42</v>
      </c>
      <c r="J5" s="50" t="s">
        <v>415</v>
      </c>
      <c r="K5" s="2"/>
      <c r="L5" s="2"/>
      <c r="M5" s="2"/>
    </row>
    <row r="6" spans="1:13" ht="58" x14ac:dyDescent="0.35">
      <c r="A6" s="2"/>
      <c r="B6" s="9"/>
      <c r="C6" s="9">
        <v>1</v>
      </c>
      <c r="D6" s="51" t="s">
        <v>557</v>
      </c>
      <c r="E6" s="52" t="s">
        <v>558</v>
      </c>
      <c r="F6" s="75"/>
      <c r="G6" s="76" t="s">
        <v>47</v>
      </c>
      <c r="H6" s="76" t="s">
        <v>47</v>
      </c>
      <c r="I6" s="76" t="s">
        <v>47</v>
      </c>
      <c r="J6" s="77"/>
      <c r="K6" s="2"/>
      <c r="L6" s="2"/>
      <c r="M6" s="2"/>
    </row>
    <row r="7" spans="1:13" ht="129.75" customHeight="1" x14ac:dyDescent="0.35">
      <c r="A7" s="2"/>
      <c r="B7" s="9"/>
      <c r="C7" s="9">
        <v>2</v>
      </c>
      <c r="D7" s="51" t="s">
        <v>559</v>
      </c>
      <c r="E7" s="52" t="s">
        <v>560</v>
      </c>
      <c r="F7" s="75"/>
      <c r="G7" s="76" t="s">
        <v>47</v>
      </c>
      <c r="H7" s="76" t="s">
        <v>47</v>
      </c>
      <c r="I7" s="76" t="s">
        <v>47</v>
      </c>
      <c r="J7" s="77"/>
      <c r="K7" s="2"/>
      <c r="L7" s="2"/>
      <c r="M7" s="2"/>
    </row>
    <row r="8" spans="1:13" ht="101.5" x14ac:dyDescent="0.35">
      <c r="A8" s="2"/>
      <c r="B8" s="9"/>
      <c r="C8" s="9">
        <v>3</v>
      </c>
      <c r="D8" s="51" t="s">
        <v>561</v>
      </c>
      <c r="E8" s="52" t="s">
        <v>562</v>
      </c>
      <c r="F8" s="75"/>
      <c r="G8" s="76" t="s">
        <v>47</v>
      </c>
      <c r="H8" s="76" t="s">
        <v>47</v>
      </c>
      <c r="I8" s="76" t="s">
        <v>47</v>
      </c>
      <c r="J8" s="77"/>
      <c r="K8" s="2"/>
      <c r="L8" s="2"/>
      <c r="M8" s="2"/>
    </row>
    <row r="9" spans="1:13" ht="145" x14ac:dyDescent="0.35">
      <c r="A9" s="2"/>
      <c r="B9" s="9"/>
      <c r="C9" s="9">
        <v>4</v>
      </c>
      <c r="D9" s="51" t="s">
        <v>563</v>
      </c>
      <c r="E9" s="52" t="s">
        <v>564</v>
      </c>
      <c r="F9" s="75"/>
      <c r="G9" s="76" t="s">
        <v>47</v>
      </c>
      <c r="H9" s="76" t="s">
        <v>47</v>
      </c>
      <c r="I9" s="76" t="s">
        <v>47</v>
      </c>
      <c r="J9" s="77"/>
      <c r="K9" s="2"/>
      <c r="L9" s="2"/>
      <c r="M9" s="2"/>
    </row>
    <row r="10" spans="1:13" ht="101.5" x14ac:dyDescent="0.35">
      <c r="A10" s="2"/>
      <c r="B10" s="9"/>
      <c r="C10" s="9">
        <v>5</v>
      </c>
      <c r="D10" s="51" t="s">
        <v>565</v>
      </c>
      <c r="E10" s="52" t="s">
        <v>566</v>
      </c>
      <c r="F10" s="75"/>
      <c r="G10" s="76" t="s">
        <v>47</v>
      </c>
      <c r="H10" s="76" t="s">
        <v>47</v>
      </c>
      <c r="I10" s="76" t="s">
        <v>47</v>
      </c>
      <c r="J10" s="77"/>
      <c r="K10" s="2"/>
      <c r="L10" s="2"/>
      <c r="M10" s="2"/>
    </row>
    <row r="11" spans="1:13" ht="87" x14ac:dyDescent="0.35">
      <c r="A11" s="2"/>
      <c r="B11" s="9"/>
      <c r="C11" s="9">
        <v>6</v>
      </c>
      <c r="D11" s="51" t="s">
        <v>567</v>
      </c>
      <c r="E11" s="52" t="s">
        <v>568</v>
      </c>
      <c r="F11" s="75"/>
      <c r="G11" s="76" t="s">
        <v>47</v>
      </c>
      <c r="H11" s="76" t="s">
        <v>47</v>
      </c>
      <c r="I11" s="76" t="s">
        <v>47</v>
      </c>
      <c r="J11" s="77"/>
      <c r="K11" s="2"/>
      <c r="L11" s="2"/>
      <c r="M11" s="2"/>
    </row>
    <row r="12" spans="1:13" ht="101.5" x14ac:dyDescent="0.35">
      <c r="A12" s="2"/>
      <c r="B12" s="9"/>
      <c r="C12" s="9">
        <v>7</v>
      </c>
      <c r="D12" s="51" t="s">
        <v>569</v>
      </c>
      <c r="E12" s="52" t="s">
        <v>570</v>
      </c>
      <c r="F12" s="75"/>
      <c r="G12" s="76" t="s">
        <v>47</v>
      </c>
      <c r="H12" s="76" t="s">
        <v>47</v>
      </c>
      <c r="I12" s="76" t="s">
        <v>47</v>
      </c>
      <c r="J12" s="77"/>
      <c r="K12" s="2"/>
      <c r="L12" s="2"/>
      <c r="M12" s="2"/>
    </row>
    <row r="13" spans="1:13" ht="145" x14ac:dyDescent="0.35">
      <c r="A13" s="2"/>
      <c r="B13" s="9"/>
      <c r="C13" s="9">
        <v>8</v>
      </c>
      <c r="D13" s="51" t="s">
        <v>571</v>
      </c>
      <c r="E13" s="52" t="s">
        <v>572</v>
      </c>
      <c r="F13" s="75"/>
      <c r="G13" s="76" t="s">
        <v>47</v>
      </c>
      <c r="H13" s="76" t="s">
        <v>47</v>
      </c>
      <c r="I13" s="76" t="s">
        <v>47</v>
      </c>
      <c r="J13" s="77"/>
      <c r="K13" s="2"/>
      <c r="L13" s="2"/>
      <c r="M13" s="2"/>
    </row>
    <row r="14" spans="1:13" ht="115.5" customHeight="1" x14ac:dyDescent="0.35">
      <c r="A14" s="2"/>
      <c r="B14" s="9"/>
      <c r="C14" s="9">
        <v>9</v>
      </c>
      <c r="D14" s="51" t="s">
        <v>565</v>
      </c>
      <c r="E14" s="52" t="s">
        <v>566</v>
      </c>
      <c r="F14" s="75"/>
      <c r="G14" s="76" t="s">
        <v>47</v>
      </c>
      <c r="H14" s="76" t="s">
        <v>47</v>
      </c>
      <c r="I14" s="76" t="s">
        <v>47</v>
      </c>
      <c r="J14" s="77"/>
      <c r="K14" s="2"/>
      <c r="L14" s="2"/>
      <c r="M14" s="2"/>
    </row>
    <row r="15" spans="1:13" ht="115.5" customHeight="1" x14ac:dyDescent="0.35">
      <c r="A15" s="2"/>
      <c r="B15" s="9"/>
      <c r="C15" s="9">
        <v>10</v>
      </c>
      <c r="D15" s="51" t="s">
        <v>573</v>
      </c>
      <c r="E15" s="52" t="s">
        <v>574</v>
      </c>
      <c r="F15" s="75"/>
      <c r="G15" s="76" t="s">
        <v>47</v>
      </c>
      <c r="H15" s="76" t="s">
        <v>47</v>
      </c>
      <c r="I15" s="76" t="s">
        <v>47</v>
      </c>
      <c r="J15" s="77"/>
      <c r="K15" s="2"/>
      <c r="L15" s="2"/>
      <c r="M15" s="2"/>
    </row>
    <row r="16" spans="1:13" ht="101.5" x14ac:dyDescent="0.35">
      <c r="A16" s="2"/>
      <c r="B16" s="9"/>
      <c r="C16" s="9">
        <v>11</v>
      </c>
      <c r="D16" s="51" t="s">
        <v>575</v>
      </c>
      <c r="E16" s="52" t="s">
        <v>576</v>
      </c>
      <c r="F16" s="75"/>
      <c r="G16" s="76" t="s">
        <v>47</v>
      </c>
      <c r="H16" s="76" t="s">
        <v>47</v>
      </c>
      <c r="I16" s="76" t="s">
        <v>47</v>
      </c>
      <c r="J16" s="77"/>
      <c r="K16" s="2"/>
      <c r="L16" s="2"/>
      <c r="M16" s="2"/>
    </row>
    <row r="17" spans="1:13" ht="144.75" customHeight="1" x14ac:dyDescent="0.35">
      <c r="A17" s="2"/>
      <c r="B17" s="9"/>
      <c r="C17" s="9">
        <v>12</v>
      </c>
      <c r="D17" s="51" t="s">
        <v>577</v>
      </c>
      <c r="E17" s="52" t="s">
        <v>578</v>
      </c>
      <c r="F17" s="75"/>
      <c r="G17" s="76" t="s">
        <v>47</v>
      </c>
      <c r="H17" s="76" t="s">
        <v>47</v>
      </c>
      <c r="I17" s="76" t="s">
        <v>47</v>
      </c>
      <c r="J17" s="77"/>
      <c r="K17" s="2"/>
      <c r="L17" s="2"/>
      <c r="M17" s="2"/>
    </row>
    <row r="18" spans="1:13" ht="144.75" customHeight="1" x14ac:dyDescent="0.35">
      <c r="A18" s="2"/>
      <c r="B18" s="9"/>
      <c r="C18" s="9">
        <v>13</v>
      </c>
      <c r="D18" s="51" t="s">
        <v>579</v>
      </c>
      <c r="E18" s="52" t="s">
        <v>580</v>
      </c>
      <c r="F18" s="75"/>
      <c r="G18" s="76" t="s">
        <v>47</v>
      </c>
      <c r="H18" s="76" t="s">
        <v>47</v>
      </c>
      <c r="I18" s="76" t="s">
        <v>47</v>
      </c>
      <c r="J18" s="77"/>
      <c r="K18" s="2"/>
      <c r="L18" s="2"/>
      <c r="M18" s="2"/>
    </row>
    <row r="19" spans="1:13" ht="130.5" x14ac:dyDescent="0.35">
      <c r="A19" s="2"/>
      <c r="B19" s="9"/>
      <c r="C19" s="9">
        <v>14</v>
      </c>
      <c r="D19" s="51" t="s">
        <v>581</v>
      </c>
      <c r="E19" s="52" t="s">
        <v>582</v>
      </c>
      <c r="F19" s="75"/>
      <c r="G19" s="76" t="s">
        <v>47</v>
      </c>
      <c r="H19" s="76" t="s">
        <v>47</v>
      </c>
      <c r="I19" s="76" t="s">
        <v>47</v>
      </c>
      <c r="J19" s="77"/>
      <c r="K19" s="2"/>
      <c r="L19" s="2"/>
      <c r="M19" s="2"/>
    </row>
    <row r="20" spans="1:13" ht="25" customHeight="1" x14ac:dyDescent="0.35">
      <c r="A20" s="7"/>
      <c r="B20" s="7"/>
      <c r="C20" s="2"/>
      <c r="D20" s="8"/>
      <c r="E20" s="8"/>
      <c r="F20" s="8"/>
      <c r="G20" s="2"/>
      <c r="H20" s="2"/>
      <c r="I20" s="2"/>
      <c r="J20" s="2"/>
      <c r="K20" s="2"/>
      <c r="L20" s="2"/>
      <c r="M20" s="2"/>
    </row>
    <row r="21" spans="1:13" ht="25" customHeight="1" x14ac:dyDescent="0.35">
      <c r="A21" s="7"/>
      <c r="B21" s="7"/>
      <c r="C21" s="2"/>
      <c r="D21" s="21" t="s">
        <v>432</v>
      </c>
      <c r="E21" s="8"/>
      <c r="F21" s="8"/>
      <c r="G21" s="2"/>
      <c r="H21" s="2"/>
      <c r="I21" s="2"/>
      <c r="J21" s="2"/>
      <c r="K21" s="2"/>
      <c r="L21" s="2"/>
      <c r="M21" s="2"/>
    </row>
    <row r="22" spans="1:13" ht="25" customHeight="1" x14ac:dyDescent="0.35">
      <c r="A22" s="7"/>
      <c r="B22" s="7"/>
      <c r="C22" s="2"/>
      <c r="D22" s="93" t="s">
        <v>583</v>
      </c>
      <c r="E22" s="93"/>
      <c r="F22" s="93"/>
      <c r="G22" s="93"/>
      <c r="H22" s="93"/>
      <c r="I22" s="93"/>
      <c r="J22" s="93"/>
      <c r="K22" s="2"/>
      <c r="L22" s="2"/>
      <c r="M22" s="2"/>
    </row>
    <row r="23" spans="1:13" ht="25" customHeight="1" x14ac:dyDescent="0.35">
      <c r="A23" s="7"/>
      <c r="B23" s="7"/>
      <c r="C23" s="2"/>
      <c r="D23" s="99" t="s">
        <v>584</v>
      </c>
      <c r="E23" s="99"/>
      <c r="F23" s="99"/>
      <c r="G23" s="99"/>
      <c r="H23" s="99"/>
      <c r="I23" s="99"/>
      <c r="J23" s="99"/>
      <c r="K23" s="2"/>
      <c r="L23" s="2"/>
      <c r="M23" s="2"/>
    </row>
    <row r="24" spans="1:13" ht="25" customHeight="1" x14ac:dyDescent="0.35">
      <c r="A24" s="7"/>
      <c r="B24" s="7"/>
      <c r="C24" s="2"/>
      <c r="D24" s="93" t="s">
        <v>585</v>
      </c>
      <c r="E24" s="93"/>
      <c r="F24" s="93"/>
      <c r="G24" s="93"/>
      <c r="H24" s="93"/>
      <c r="I24" s="93"/>
      <c r="J24" s="93"/>
      <c r="K24" s="2"/>
      <c r="L24" s="2"/>
      <c r="M24" s="2"/>
    </row>
    <row r="25" spans="1:13" ht="25" customHeight="1" x14ac:dyDescent="0.35">
      <c r="A25" s="7"/>
      <c r="B25" s="7"/>
      <c r="C25" s="2"/>
      <c r="D25" s="93" t="s">
        <v>586</v>
      </c>
      <c r="E25" s="93"/>
      <c r="F25" s="93"/>
      <c r="G25" s="93"/>
      <c r="H25" s="93"/>
      <c r="I25" s="93"/>
      <c r="J25" s="93"/>
      <c r="K25" s="2"/>
      <c r="L25" s="2"/>
      <c r="M25" s="2"/>
    </row>
    <row r="26" spans="1:13" ht="25" customHeight="1" x14ac:dyDescent="0.35">
      <c r="A26" s="7"/>
      <c r="B26" s="7"/>
      <c r="C26" s="2"/>
      <c r="D26" s="93" t="s">
        <v>587</v>
      </c>
      <c r="E26" s="93"/>
      <c r="F26" s="93"/>
      <c r="G26" s="93"/>
      <c r="H26" s="93"/>
      <c r="I26" s="93"/>
      <c r="J26" s="93"/>
      <c r="K26" s="2"/>
      <c r="L26" s="2"/>
      <c r="M26" s="2"/>
    </row>
    <row r="27" spans="1:13" ht="25" customHeight="1" x14ac:dyDescent="0.35">
      <c r="A27" s="7"/>
      <c r="B27" s="7"/>
      <c r="C27" s="2"/>
      <c r="D27" s="94" t="s">
        <v>588</v>
      </c>
      <c r="E27" s="94"/>
      <c r="F27" s="94"/>
      <c r="G27" s="94"/>
      <c r="H27" s="94"/>
      <c r="I27" s="94"/>
      <c r="J27" s="94"/>
      <c r="K27" s="2"/>
      <c r="L27" s="2"/>
      <c r="M27" s="2"/>
    </row>
    <row r="28" spans="1:13" ht="25" customHeight="1" x14ac:dyDescent="0.35">
      <c r="A28" s="7"/>
      <c r="B28" s="7"/>
      <c r="C28" s="2"/>
      <c r="D28" s="90" t="s">
        <v>589</v>
      </c>
      <c r="E28" s="90"/>
      <c r="F28" s="90"/>
      <c r="G28" s="90"/>
      <c r="H28" s="90"/>
      <c r="I28" s="90"/>
      <c r="J28" s="90"/>
      <c r="K28" s="2"/>
      <c r="L28" s="2"/>
      <c r="M28" s="2"/>
    </row>
    <row r="29" spans="1:13" ht="25" customHeight="1" x14ac:dyDescent="0.35">
      <c r="A29" s="7"/>
      <c r="B29" s="7"/>
      <c r="C29" s="2"/>
      <c r="D29" s="22"/>
      <c r="E29" s="8"/>
      <c r="F29" s="8"/>
      <c r="G29" s="2"/>
      <c r="H29" s="2"/>
      <c r="I29" s="2"/>
      <c r="J29" s="2"/>
      <c r="K29" s="2"/>
      <c r="L29" s="2"/>
      <c r="M29" s="2"/>
    </row>
  </sheetData>
  <sheetProtection selectLockedCells="1"/>
  <mergeCells count="8">
    <mergeCell ref="D26:J26"/>
    <mergeCell ref="D27:J27"/>
    <mergeCell ref="D28:J28"/>
    <mergeCell ref="D2:J2"/>
    <mergeCell ref="D22:J22"/>
    <mergeCell ref="D23:J23"/>
    <mergeCell ref="D24:J24"/>
    <mergeCell ref="D25:J25"/>
  </mergeCells>
  <dataValidations count="2">
    <dataValidation type="list" allowBlank="1" showInputMessage="1" showErrorMessage="1" sqref="G6:H19" xr:uid="{00000000-0002-0000-0A00-000000000000}">
      <formula1>lstResponse</formula1>
    </dataValidation>
    <dataValidation type="list" allowBlank="1" showInputMessage="1" showErrorMessage="1" sqref="I6:I19" xr:uid="{00000000-0002-0000-0A00-000001000000}">
      <formula1>lstTrend</formula1>
    </dataValidation>
  </dataValidations>
  <hyperlinks>
    <hyperlink ref="D23" r:id="rId1" display="EHCP Post-16 Checklist" xr:uid="{E6CA0FC2-8639-4ED3-8604-33F16EC3EC45}"/>
    <hyperlink ref="D28" r:id="rId2" display="https://www.legislation.gov.uk/ukpga/2010/15/contents" xr:uid="{27F61D8F-289C-4EDC-A14C-882204C959E5}"/>
    <hyperlink ref="D27" r:id="rId3" display="Housing Tool Kit for plans " xr:uid="{00000000-0004-0000-0A00-000005000000}"/>
    <hyperlink ref="D26" r:id="rId4" xr:uid="{00000000-0004-0000-0A00-000004000000}"/>
    <hyperlink ref="D25" r:id="rId5" display="Inclusion web " xr:uid="{00000000-0004-0000-0A00-000003000000}"/>
    <hyperlink ref="D22" r:id="rId6" xr:uid="{00000000-0004-0000-0A00-000002000000}"/>
    <hyperlink ref="D24" r:id="rId7" display="Study Programme guidance " xr:uid="{00000000-0004-0000-0A00-000001000000}"/>
  </hyperlinks>
  <pageMargins left="0.7" right="0.7" top="0.75" bottom="0.75" header="0.3" footer="0.3"/>
  <pageSetup paperSize="9" orientation="portrait" horizontalDpi="4294967292" verticalDpi="1200" r:id="rId8"/>
  <extLst>
    <ext xmlns:x14="http://schemas.microsoft.com/office/spreadsheetml/2009/9/main" uri="{78C0D931-6437-407d-A8EE-F0AAD7539E65}">
      <x14:conditionalFormattings>
        <x14:conditionalFormatting xmlns:xm="http://schemas.microsoft.com/office/excel/2006/main">
          <x14:cfRule type="cellIs" priority="1" operator="equal" id="{85D4F84E-64CB-4BFE-AF5C-0CFBCB23E639}">
            <xm:f>'LA - mapping'!$B$7</xm:f>
            <x14:dxf>
              <font>
                <color theme="0" tint="-4.9989318521683403E-2"/>
              </font>
              <fill>
                <patternFill>
                  <bgColor rgb="FFCC0000"/>
                </patternFill>
              </fill>
            </x14:dxf>
          </x14:cfRule>
          <x14:cfRule type="cellIs" priority="2" operator="equal" id="{EB3B2732-484C-41CC-AA63-67C66F787F27}">
            <xm:f>'LA - mapping'!$B$8</xm:f>
            <x14:dxf>
              <font>
                <color theme="0" tint="-4.9989318521683403E-2"/>
              </font>
              <fill>
                <patternFill>
                  <bgColor theme="5" tint="-0.24994659260841701"/>
                </patternFill>
              </fill>
            </x14:dxf>
          </x14:cfRule>
          <x14:cfRule type="cellIs" priority="3" operator="equal" id="{9080B935-103E-4866-A808-72A481F23D87}">
            <xm:f>'LA - mapping'!$B$9</xm:f>
            <x14:dxf>
              <font>
                <color theme="0" tint="-4.9989318521683403E-2"/>
              </font>
              <fill>
                <patternFill>
                  <bgColor theme="9" tint="-0.24994659260841701"/>
                </patternFill>
              </fill>
            </x14:dxf>
          </x14:cfRule>
          <xm:sqref>G6:H19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0059E-911F-49F3-87E5-C71F9F18FDCE}">
  <sheetPr>
    <tabColor rgb="FF4EB6CE"/>
  </sheetPr>
  <dimension ref="A1:M23"/>
  <sheetViews>
    <sheetView topLeftCell="D13" zoomScaleNormal="100" workbookViewId="0">
      <selection activeCell="D22" sqref="D22:J22"/>
    </sheetView>
  </sheetViews>
  <sheetFormatPr defaultColWidth="0" defaultRowHeight="0" customHeight="1" zeroHeight="1" x14ac:dyDescent="0.35"/>
  <cols>
    <col min="1" max="2" width="3.7265625" hidden="1" customWidth="1"/>
    <col min="3" max="3" width="3.7265625" customWidth="1"/>
    <col min="4" max="5" width="36.54296875" customWidth="1"/>
    <col min="6" max="9" width="23.54296875" customWidth="1"/>
    <col min="10" max="10" width="43.81640625" customWidth="1"/>
    <col min="11" max="11" width="3.7265625" customWidth="1"/>
    <col min="12" max="13" width="2.1796875" hidden="1" customWidth="1"/>
    <col min="14" max="16384" width="9" hidden="1"/>
  </cols>
  <sheetData>
    <row r="1" spans="1:13" ht="14.5" x14ac:dyDescent="0.35">
      <c r="A1" s="2"/>
      <c r="B1" s="2"/>
      <c r="C1" s="2"/>
      <c r="D1" s="2"/>
      <c r="E1" s="2"/>
      <c r="F1" s="2"/>
      <c r="G1" s="2"/>
      <c r="H1" s="2"/>
      <c r="I1" s="2"/>
      <c r="J1" s="2"/>
      <c r="K1" s="2"/>
      <c r="L1" s="2"/>
      <c r="M1" s="2"/>
    </row>
    <row r="2" spans="1:13" ht="36" x14ac:dyDescent="0.35">
      <c r="A2" s="2"/>
      <c r="B2" s="2"/>
      <c r="C2" s="2"/>
      <c r="D2" s="102" t="s">
        <v>408</v>
      </c>
      <c r="E2" s="102"/>
      <c r="F2" s="102"/>
      <c r="G2" s="102"/>
      <c r="H2" s="102"/>
      <c r="I2" s="102"/>
      <c r="J2" s="102"/>
      <c r="K2" s="2"/>
      <c r="L2" s="2"/>
      <c r="M2" s="2"/>
    </row>
    <row r="3" spans="1:13" ht="14.5" x14ac:dyDescent="0.35">
      <c r="A3" s="2"/>
      <c r="B3" s="2"/>
      <c r="C3" s="2"/>
      <c r="D3" s="2"/>
      <c r="E3" s="2"/>
      <c r="F3" s="2"/>
      <c r="G3" s="2"/>
      <c r="H3" s="2"/>
      <c r="I3" s="2"/>
      <c r="J3" s="2"/>
      <c r="K3" s="2"/>
      <c r="L3" s="2"/>
      <c r="M3" s="2"/>
    </row>
    <row r="4" spans="1:13" ht="14.5" x14ac:dyDescent="0.35">
      <c r="A4" s="2"/>
      <c r="B4" s="2"/>
      <c r="C4" s="2"/>
      <c r="D4" s="2"/>
      <c r="E4" s="2"/>
      <c r="F4" s="2"/>
      <c r="G4" s="2"/>
      <c r="H4" s="2"/>
      <c r="I4" s="2"/>
      <c r="J4" s="2"/>
      <c r="K4" s="2"/>
      <c r="L4" s="2"/>
      <c r="M4" s="2"/>
    </row>
    <row r="5" spans="1:13" ht="29" x14ac:dyDescent="0.35">
      <c r="A5" s="2"/>
      <c r="B5" s="2"/>
      <c r="C5" s="2"/>
      <c r="D5" s="49" t="s">
        <v>410</v>
      </c>
      <c r="E5" s="49" t="s">
        <v>411</v>
      </c>
      <c r="F5" s="50" t="s">
        <v>412</v>
      </c>
      <c r="G5" s="50" t="s">
        <v>413</v>
      </c>
      <c r="H5" s="50" t="s">
        <v>414</v>
      </c>
      <c r="I5" s="50" t="s">
        <v>42</v>
      </c>
      <c r="J5" s="50" t="s">
        <v>415</v>
      </c>
      <c r="K5" s="2"/>
      <c r="L5" s="2"/>
      <c r="M5" s="2"/>
    </row>
    <row r="6" spans="1:13" ht="72.5" x14ac:dyDescent="0.35">
      <c r="A6" s="2"/>
      <c r="B6" s="9"/>
      <c r="C6" s="9">
        <v>1</v>
      </c>
      <c r="D6" s="51" t="s">
        <v>590</v>
      </c>
      <c r="E6" s="52" t="s">
        <v>591</v>
      </c>
      <c r="F6" s="75"/>
      <c r="G6" s="76" t="s">
        <v>47</v>
      </c>
      <c r="H6" s="76" t="s">
        <v>47</v>
      </c>
      <c r="I6" s="76" t="s">
        <v>47</v>
      </c>
      <c r="J6" s="77"/>
      <c r="K6" s="2"/>
      <c r="L6" s="2"/>
      <c r="M6" s="2"/>
    </row>
    <row r="7" spans="1:13" ht="129.75" customHeight="1" x14ac:dyDescent="0.35">
      <c r="A7" s="2"/>
      <c r="B7" s="9"/>
      <c r="C7" s="9">
        <v>2</v>
      </c>
      <c r="D7" s="51" t="s">
        <v>592</v>
      </c>
      <c r="E7" s="52" t="s">
        <v>593</v>
      </c>
      <c r="F7" s="75"/>
      <c r="G7" s="76" t="s">
        <v>47</v>
      </c>
      <c r="H7" s="76" t="s">
        <v>47</v>
      </c>
      <c r="I7" s="76" t="s">
        <v>47</v>
      </c>
      <c r="J7" s="77"/>
      <c r="K7" s="2"/>
      <c r="L7" s="2"/>
      <c r="M7" s="2"/>
    </row>
    <row r="8" spans="1:13" ht="58" x14ac:dyDescent="0.35">
      <c r="A8" s="2"/>
      <c r="B8" s="9"/>
      <c r="C8" s="9">
        <v>3</v>
      </c>
      <c r="D8" s="51" t="s">
        <v>594</v>
      </c>
      <c r="E8" s="52" t="s">
        <v>595</v>
      </c>
      <c r="F8" s="75"/>
      <c r="G8" s="76" t="s">
        <v>47</v>
      </c>
      <c r="H8" s="76" t="s">
        <v>47</v>
      </c>
      <c r="I8" s="76" t="s">
        <v>47</v>
      </c>
      <c r="J8" s="77"/>
      <c r="K8" s="2"/>
      <c r="L8" s="2"/>
      <c r="M8" s="2"/>
    </row>
    <row r="9" spans="1:13" ht="58" x14ac:dyDescent="0.35">
      <c r="A9" s="2"/>
      <c r="B9" s="9"/>
      <c r="C9" s="9">
        <v>4</v>
      </c>
      <c r="D9" s="51" t="s">
        <v>596</v>
      </c>
      <c r="E9" s="52" t="s">
        <v>597</v>
      </c>
      <c r="F9" s="75"/>
      <c r="G9" s="76" t="s">
        <v>47</v>
      </c>
      <c r="H9" s="76" t="s">
        <v>47</v>
      </c>
      <c r="I9" s="76" t="s">
        <v>47</v>
      </c>
      <c r="J9" s="77"/>
      <c r="K9" s="2"/>
      <c r="L9" s="2"/>
      <c r="M9" s="2"/>
    </row>
    <row r="10" spans="1:13" ht="72.5" x14ac:dyDescent="0.35">
      <c r="A10" s="2"/>
      <c r="B10" s="9"/>
      <c r="C10" s="9">
        <v>5</v>
      </c>
      <c r="D10" s="51" t="s">
        <v>598</v>
      </c>
      <c r="E10" s="52" t="s">
        <v>599</v>
      </c>
      <c r="F10" s="75"/>
      <c r="G10" s="76" t="s">
        <v>47</v>
      </c>
      <c r="H10" s="76" t="s">
        <v>47</v>
      </c>
      <c r="I10" s="76" t="s">
        <v>47</v>
      </c>
      <c r="J10" s="77"/>
      <c r="K10" s="2"/>
      <c r="L10" s="2"/>
      <c r="M10" s="2"/>
    </row>
    <row r="11" spans="1:13" ht="72.5" x14ac:dyDescent="0.35">
      <c r="A11" s="2"/>
      <c r="B11" s="9"/>
      <c r="C11" s="9">
        <v>6</v>
      </c>
      <c r="D11" s="51" t="s">
        <v>600</v>
      </c>
      <c r="E11" s="52" t="s">
        <v>601</v>
      </c>
      <c r="F11" s="75"/>
      <c r="G11" s="76" t="s">
        <v>47</v>
      </c>
      <c r="H11" s="76" t="s">
        <v>47</v>
      </c>
      <c r="I11" s="76" t="s">
        <v>47</v>
      </c>
      <c r="J11" s="77"/>
      <c r="K11" s="2"/>
      <c r="L11" s="2"/>
      <c r="M11" s="2"/>
    </row>
    <row r="12" spans="1:13" ht="58" x14ac:dyDescent="0.35">
      <c r="A12" s="2"/>
      <c r="B12" s="9"/>
      <c r="C12" s="9">
        <v>7</v>
      </c>
      <c r="D12" s="51" t="s">
        <v>602</v>
      </c>
      <c r="E12" s="52" t="s">
        <v>603</v>
      </c>
      <c r="F12" s="75"/>
      <c r="G12" s="76" t="s">
        <v>47</v>
      </c>
      <c r="H12" s="76" t="s">
        <v>47</v>
      </c>
      <c r="I12" s="76" t="s">
        <v>47</v>
      </c>
      <c r="J12" s="77"/>
      <c r="K12" s="2"/>
      <c r="L12" s="2"/>
      <c r="M12" s="2"/>
    </row>
    <row r="13" spans="1:13" ht="43.5" x14ac:dyDescent="0.35">
      <c r="A13" s="2"/>
      <c r="B13" s="9"/>
      <c r="C13" s="9">
        <v>8</v>
      </c>
      <c r="D13" s="51" t="s">
        <v>604</v>
      </c>
      <c r="E13" s="52" t="s">
        <v>605</v>
      </c>
      <c r="F13" s="75"/>
      <c r="G13" s="76" t="s">
        <v>47</v>
      </c>
      <c r="H13" s="76" t="s">
        <v>47</v>
      </c>
      <c r="I13" s="76" t="s">
        <v>47</v>
      </c>
      <c r="J13" s="77"/>
      <c r="K13" s="2"/>
      <c r="L13" s="2"/>
      <c r="M13" s="2"/>
    </row>
    <row r="14" spans="1:13" ht="25" customHeight="1" x14ac:dyDescent="0.35">
      <c r="A14" s="7"/>
      <c r="B14" s="7"/>
      <c r="C14" s="2"/>
      <c r="D14" s="8"/>
      <c r="E14" s="8"/>
      <c r="F14" s="8"/>
      <c r="G14" s="2"/>
      <c r="H14" s="2"/>
      <c r="I14" s="2"/>
      <c r="J14" s="2"/>
      <c r="K14" s="2"/>
      <c r="L14" s="2"/>
      <c r="M14" s="2"/>
    </row>
    <row r="15" spans="1:13" s="23" customFormat="1" ht="25" customHeight="1" x14ac:dyDescent="0.35">
      <c r="A15" s="19"/>
      <c r="B15" s="19"/>
      <c r="C15" s="20"/>
      <c r="D15" s="21" t="s">
        <v>432</v>
      </c>
      <c r="E15" s="22"/>
      <c r="F15" s="22"/>
      <c r="G15" s="20"/>
      <c r="H15" s="20"/>
      <c r="I15" s="20"/>
      <c r="J15" s="20"/>
      <c r="K15" s="20"/>
      <c r="L15" s="20"/>
      <c r="M15" s="20"/>
    </row>
    <row r="16" spans="1:13" s="23" customFormat="1" ht="25" customHeight="1" x14ac:dyDescent="0.35">
      <c r="A16" s="19"/>
      <c r="B16" s="19"/>
      <c r="C16" s="20"/>
      <c r="D16" s="93" t="s">
        <v>606</v>
      </c>
      <c r="E16" s="93"/>
      <c r="F16" s="93"/>
      <c r="G16" s="93"/>
      <c r="H16" s="93"/>
      <c r="I16" s="93"/>
      <c r="J16" s="93"/>
      <c r="K16" s="20"/>
      <c r="L16" s="20"/>
      <c r="M16" s="20"/>
    </row>
    <row r="17" spans="1:13" s="23" customFormat="1" ht="25" customHeight="1" x14ac:dyDescent="0.35">
      <c r="A17" s="19"/>
      <c r="B17" s="19"/>
      <c r="C17" s="20"/>
      <c r="D17" s="93" t="s">
        <v>607</v>
      </c>
      <c r="E17" s="93"/>
      <c r="F17" s="93"/>
      <c r="G17" s="93"/>
      <c r="H17" s="93"/>
      <c r="I17" s="93"/>
      <c r="J17" s="93"/>
      <c r="K17" s="20"/>
      <c r="L17" s="20"/>
      <c r="M17" s="20"/>
    </row>
    <row r="18" spans="1:13" s="23" customFormat="1" ht="25" customHeight="1" x14ac:dyDescent="0.35">
      <c r="A18" s="19"/>
      <c r="B18" s="19"/>
      <c r="C18" s="20"/>
      <c r="D18" s="93" t="s">
        <v>608</v>
      </c>
      <c r="E18" s="93"/>
      <c r="F18" s="93"/>
      <c r="G18" s="93"/>
      <c r="H18" s="93"/>
      <c r="I18" s="93"/>
      <c r="J18" s="93"/>
      <c r="K18" s="20"/>
      <c r="L18" s="20"/>
      <c r="M18" s="20"/>
    </row>
    <row r="19" spans="1:13" s="23" customFormat="1" ht="25" customHeight="1" x14ac:dyDescent="0.35">
      <c r="A19" s="19"/>
      <c r="B19" s="19"/>
      <c r="C19" s="20"/>
      <c r="D19" s="93" t="s">
        <v>609</v>
      </c>
      <c r="E19" s="93"/>
      <c r="F19" s="93"/>
      <c r="G19" s="93"/>
      <c r="H19" s="93"/>
      <c r="I19" s="93"/>
      <c r="J19" s="93"/>
      <c r="K19" s="20"/>
      <c r="L19" s="20"/>
      <c r="M19" s="20"/>
    </row>
    <row r="20" spans="1:13" s="23" customFormat="1" ht="25" customHeight="1" x14ac:dyDescent="0.35">
      <c r="A20" s="19"/>
      <c r="B20" s="19"/>
      <c r="C20" s="20"/>
      <c r="D20" s="99" t="s">
        <v>610</v>
      </c>
      <c r="E20" s="99"/>
      <c r="F20" s="99"/>
      <c r="G20" s="99"/>
      <c r="H20" s="99"/>
      <c r="I20" s="99"/>
      <c r="J20" s="99"/>
      <c r="K20" s="20"/>
      <c r="L20" s="20"/>
      <c r="M20" s="20"/>
    </row>
    <row r="21" spans="1:13" s="23" customFormat="1" ht="25" customHeight="1" x14ac:dyDescent="0.35">
      <c r="A21" s="19"/>
      <c r="B21" s="19"/>
      <c r="C21" s="20"/>
      <c r="D21" s="93" t="s">
        <v>611</v>
      </c>
      <c r="E21" s="93"/>
      <c r="F21" s="93"/>
      <c r="G21" s="93"/>
      <c r="H21" s="93"/>
      <c r="I21" s="93"/>
      <c r="J21" s="93"/>
      <c r="K21" s="20"/>
      <c r="L21" s="20"/>
      <c r="M21" s="20"/>
    </row>
    <row r="22" spans="1:13" s="23" customFormat="1" ht="25" customHeight="1" x14ac:dyDescent="0.35">
      <c r="A22" s="19"/>
      <c r="B22" s="19"/>
      <c r="C22" s="20"/>
      <c r="D22" s="93" t="s">
        <v>612</v>
      </c>
      <c r="E22" s="93"/>
      <c r="F22" s="93"/>
      <c r="G22" s="93"/>
      <c r="H22" s="93"/>
      <c r="I22" s="93"/>
      <c r="J22" s="93"/>
      <c r="K22" s="20"/>
      <c r="L22" s="20"/>
      <c r="M22" s="20"/>
    </row>
    <row r="23" spans="1:13" s="23" customFormat="1" ht="25" customHeight="1" x14ac:dyDescent="0.35">
      <c r="A23" s="19"/>
      <c r="B23" s="19"/>
      <c r="C23" s="20"/>
      <c r="D23" s="31"/>
      <c r="E23" s="22"/>
      <c r="F23" s="22"/>
      <c r="G23" s="20"/>
      <c r="H23" s="20"/>
      <c r="I23" s="20"/>
      <c r="J23" s="20"/>
      <c r="K23" s="20"/>
      <c r="L23" s="20"/>
      <c r="M23" s="20"/>
    </row>
  </sheetData>
  <sheetProtection sheet="1" objects="1" scenarios="1" selectLockedCells="1"/>
  <mergeCells count="8">
    <mergeCell ref="D20:J20"/>
    <mergeCell ref="D21:J21"/>
    <mergeCell ref="D22:J22"/>
    <mergeCell ref="D2:J2"/>
    <mergeCell ref="D16:J16"/>
    <mergeCell ref="D17:J17"/>
    <mergeCell ref="D18:J18"/>
    <mergeCell ref="D19:J19"/>
  </mergeCells>
  <dataValidations count="2">
    <dataValidation type="list" allowBlank="1" showInputMessage="1" showErrorMessage="1" sqref="I6:I13" xr:uid="{923C715E-4B0B-4F0D-BEE6-07FDB6E63CE9}">
      <formula1>lstTrend</formula1>
    </dataValidation>
    <dataValidation type="list" allowBlank="1" showInputMessage="1" showErrorMessage="1" sqref="G6:H13" xr:uid="{309C13E4-217E-425B-876E-ECB6B7F0AA16}">
      <formula1>lstResponse</formula1>
    </dataValidation>
  </dataValidations>
  <hyperlinks>
    <hyperlink ref="D17" r:id="rId1" display="Suite of person centred planning tools free to download" xr:uid="{2273270F-07DA-45FB-BE9E-B44C9F58996E}"/>
    <hyperlink ref="D18" r:id="rId2" xr:uid="{E1A3C6CA-35E9-4198-8AEC-816277E5A9E3}"/>
    <hyperlink ref="D19" r:id="rId3" xr:uid="{8F9964F4-BE69-4F2E-B6D4-C46D79928156}"/>
    <hyperlink ref="D20" r:id="rId4" xr:uid="{2FEE5AA6-B2FA-4601-B140-5430ADA838B0}"/>
    <hyperlink ref="D21" r:id="rId5" display="Easy Read Mental Capacity Act     " xr:uid="{F09FD32B-3439-42D9-87EA-5B4AE673031D}"/>
  </hyperlinks>
  <pageMargins left="0.7" right="0.7" top="0.75" bottom="0.75" header="0.3" footer="0.3"/>
  <pageSetup paperSize="9" orientation="portrait" horizontalDpi="4294967292" verticalDpi="1200" r:id="rId6"/>
  <extLst>
    <ext xmlns:x14="http://schemas.microsoft.com/office/spreadsheetml/2009/9/main" uri="{78C0D931-6437-407d-A8EE-F0AAD7539E65}">
      <x14:conditionalFormattings>
        <x14:conditionalFormatting xmlns:xm="http://schemas.microsoft.com/office/excel/2006/main">
          <x14:cfRule type="cellIs" priority="1" operator="equal" id="{C6FD5D72-7BB1-49DE-B621-E562E4246174}">
            <xm:f>'LA - mapping'!$B$7</xm:f>
            <x14:dxf>
              <font>
                <color theme="0" tint="-4.9989318521683403E-2"/>
              </font>
              <fill>
                <patternFill>
                  <bgColor rgb="FFCC0000"/>
                </patternFill>
              </fill>
            </x14:dxf>
          </x14:cfRule>
          <x14:cfRule type="cellIs" priority="2" operator="equal" id="{17DAE744-5D7D-474C-83AC-A13D5C55B49A}">
            <xm:f>'LA - mapping'!$B$8</xm:f>
            <x14:dxf>
              <font>
                <color theme="0" tint="-4.9989318521683403E-2"/>
              </font>
              <fill>
                <patternFill>
                  <bgColor theme="5" tint="-0.24994659260841701"/>
                </patternFill>
              </fill>
            </x14:dxf>
          </x14:cfRule>
          <x14:cfRule type="cellIs" priority="3" operator="equal" id="{FE713CB9-A41F-428B-B579-72A31D22A383}">
            <xm:f>'LA - mapping'!$B$9</xm:f>
            <x14:dxf>
              <font>
                <color theme="0" tint="-4.9989318521683403E-2"/>
              </font>
              <fill>
                <patternFill>
                  <bgColor theme="9" tint="-0.24994659260841701"/>
                </patternFill>
              </fill>
            </x14:dxf>
          </x14:cfRule>
          <xm:sqref>G6:H13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FF44D-1D01-4988-A9C9-DDED97724222}">
  <sheetPr>
    <tabColor rgb="FF1B525F"/>
  </sheetPr>
  <dimension ref="A1:M21"/>
  <sheetViews>
    <sheetView topLeftCell="D1" zoomScaleNormal="100" workbookViewId="0">
      <selection activeCell="G6" sqref="G6"/>
    </sheetView>
  </sheetViews>
  <sheetFormatPr defaultColWidth="0" defaultRowHeight="15" customHeight="1" zeroHeight="1" x14ac:dyDescent="0.35"/>
  <cols>
    <col min="1" max="2" width="3.7265625" hidden="1" customWidth="1"/>
    <col min="3" max="3" width="3.7265625" customWidth="1"/>
    <col min="4" max="5" width="36.54296875" customWidth="1"/>
    <col min="6" max="9" width="23.54296875" customWidth="1"/>
    <col min="10" max="10" width="43.81640625" customWidth="1"/>
    <col min="11" max="11" width="3.7265625" customWidth="1"/>
    <col min="12" max="13" width="2.1796875" hidden="1" customWidth="1"/>
    <col min="14" max="16384" width="9" hidden="1"/>
  </cols>
  <sheetData>
    <row r="1" spans="1:13" ht="14.5" x14ac:dyDescent="0.35">
      <c r="A1" s="2"/>
      <c r="B1" s="2"/>
      <c r="C1" s="2"/>
      <c r="D1" s="2"/>
      <c r="E1" s="2"/>
      <c r="F1" s="2"/>
      <c r="G1" s="2"/>
      <c r="H1" s="2"/>
      <c r="I1" s="2"/>
      <c r="J1" s="2"/>
      <c r="K1" s="2"/>
      <c r="L1" s="2"/>
      <c r="M1" s="2"/>
    </row>
    <row r="2" spans="1:13" ht="36" x14ac:dyDescent="0.35">
      <c r="A2" s="2"/>
      <c r="B2" s="2"/>
      <c r="C2" s="2"/>
      <c r="D2" s="103" t="s">
        <v>409</v>
      </c>
      <c r="E2" s="103"/>
      <c r="F2" s="103"/>
      <c r="G2" s="103"/>
      <c r="H2" s="103"/>
      <c r="I2" s="103"/>
      <c r="J2" s="103"/>
      <c r="K2" s="2"/>
      <c r="L2" s="2"/>
      <c r="M2" s="2"/>
    </row>
    <row r="3" spans="1:13" ht="14.5" x14ac:dyDescent="0.35">
      <c r="A3" s="2"/>
      <c r="B3" s="2"/>
      <c r="C3" s="2"/>
      <c r="D3" s="2"/>
      <c r="E3" s="2"/>
      <c r="F3" s="2"/>
      <c r="G3" s="2"/>
      <c r="H3" s="2"/>
      <c r="I3" s="2"/>
      <c r="J3" s="2"/>
      <c r="K3" s="2"/>
      <c r="L3" s="2"/>
      <c r="M3" s="2"/>
    </row>
    <row r="4" spans="1:13" ht="14.5" x14ac:dyDescent="0.35">
      <c r="A4" s="2"/>
      <c r="B4" s="2"/>
      <c r="C4" s="2"/>
      <c r="D4" s="2"/>
      <c r="E4" s="2"/>
      <c r="F4" s="2"/>
      <c r="G4" s="2"/>
      <c r="H4" s="2"/>
      <c r="I4" s="2"/>
      <c r="J4" s="2"/>
      <c r="K4" s="2"/>
      <c r="L4" s="2"/>
      <c r="M4" s="2"/>
    </row>
    <row r="5" spans="1:13" ht="29" x14ac:dyDescent="0.35">
      <c r="A5" s="2"/>
      <c r="B5" s="2"/>
      <c r="C5" s="2"/>
      <c r="D5" s="49" t="s">
        <v>410</v>
      </c>
      <c r="E5" s="49" t="s">
        <v>411</v>
      </c>
      <c r="F5" s="50" t="s">
        <v>412</v>
      </c>
      <c r="G5" s="50" t="s">
        <v>413</v>
      </c>
      <c r="H5" s="50" t="s">
        <v>414</v>
      </c>
      <c r="I5" s="50" t="s">
        <v>42</v>
      </c>
      <c r="J5" s="50" t="s">
        <v>415</v>
      </c>
      <c r="K5" s="2"/>
      <c r="L5" s="2"/>
      <c r="M5" s="2"/>
    </row>
    <row r="6" spans="1:13" ht="87" x14ac:dyDescent="0.35">
      <c r="A6" s="2"/>
      <c r="B6" s="9"/>
      <c r="C6" s="9">
        <v>1</v>
      </c>
      <c r="D6" s="51" t="s">
        <v>613</v>
      </c>
      <c r="E6" s="52" t="s">
        <v>614</v>
      </c>
      <c r="F6" s="75"/>
      <c r="G6" s="76" t="s">
        <v>47</v>
      </c>
      <c r="H6" s="76" t="s">
        <v>47</v>
      </c>
      <c r="I6" s="76" t="s">
        <v>47</v>
      </c>
      <c r="J6" s="77"/>
      <c r="K6" s="2"/>
      <c r="L6" s="2"/>
      <c r="M6" s="2"/>
    </row>
    <row r="7" spans="1:13" ht="129.75" customHeight="1" x14ac:dyDescent="0.35">
      <c r="A7" s="2"/>
      <c r="B7" s="9"/>
      <c r="C7" s="9">
        <v>2</v>
      </c>
      <c r="D7" s="51" t="s">
        <v>615</v>
      </c>
      <c r="E7" s="52" t="s">
        <v>616</v>
      </c>
      <c r="F7" s="75"/>
      <c r="G7" s="76" t="s">
        <v>47</v>
      </c>
      <c r="H7" s="76" t="s">
        <v>47</v>
      </c>
      <c r="I7" s="76" t="s">
        <v>47</v>
      </c>
      <c r="J7" s="77"/>
      <c r="K7" s="2"/>
      <c r="L7" s="2"/>
      <c r="M7" s="2"/>
    </row>
    <row r="8" spans="1:13" ht="87" x14ac:dyDescent="0.35">
      <c r="A8" s="2"/>
      <c r="B8" s="9"/>
      <c r="C8" s="9">
        <v>3</v>
      </c>
      <c r="D8" s="51" t="s">
        <v>617</v>
      </c>
      <c r="E8" s="52" t="s">
        <v>618</v>
      </c>
      <c r="F8" s="75"/>
      <c r="G8" s="76" t="s">
        <v>47</v>
      </c>
      <c r="H8" s="76" t="s">
        <v>47</v>
      </c>
      <c r="I8" s="76" t="s">
        <v>47</v>
      </c>
      <c r="J8" s="77"/>
      <c r="K8" s="2"/>
      <c r="L8" s="2"/>
      <c r="M8" s="2"/>
    </row>
    <row r="9" spans="1:13" ht="101.5" x14ac:dyDescent="0.35">
      <c r="A9" s="2"/>
      <c r="B9" s="9"/>
      <c r="C9" s="9">
        <v>4</v>
      </c>
      <c r="D9" s="51" t="s">
        <v>619</v>
      </c>
      <c r="E9" s="52" t="s">
        <v>620</v>
      </c>
      <c r="F9" s="75"/>
      <c r="G9" s="76" t="s">
        <v>47</v>
      </c>
      <c r="H9" s="76" t="s">
        <v>47</v>
      </c>
      <c r="I9" s="76" t="s">
        <v>47</v>
      </c>
      <c r="J9" s="77"/>
      <c r="K9" s="2"/>
      <c r="L9" s="2"/>
      <c r="M9" s="2"/>
    </row>
    <row r="10" spans="1:13" ht="116" x14ac:dyDescent="0.35">
      <c r="A10" s="2"/>
      <c r="B10" s="9"/>
      <c r="C10" s="9">
        <v>5</v>
      </c>
      <c r="D10" s="51" t="s">
        <v>621</v>
      </c>
      <c r="E10" s="52" t="s">
        <v>622</v>
      </c>
      <c r="F10" s="75"/>
      <c r="G10" s="76" t="s">
        <v>47</v>
      </c>
      <c r="H10" s="76" t="s">
        <v>47</v>
      </c>
      <c r="I10" s="76" t="s">
        <v>47</v>
      </c>
      <c r="J10" s="77"/>
      <c r="K10" s="2"/>
      <c r="L10" s="2"/>
      <c r="M10" s="2"/>
    </row>
    <row r="11" spans="1:13" ht="72.5" x14ac:dyDescent="0.35">
      <c r="A11" s="2"/>
      <c r="B11" s="9"/>
      <c r="C11" s="9">
        <v>6</v>
      </c>
      <c r="D11" s="51" t="s">
        <v>623</v>
      </c>
      <c r="E11" s="52" t="s">
        <v>624</v>
      </c>
      <c r="F11" s="75"/>
      <c r="G11" s="76" t="s">
        <v>47</v>
      </c>
      <c r="H11" s="76" t="s">
        <v>47</v>
      </c>
      <c r="I11" s="76" t="s">
        <v>47</v>
      </c>
      <c r="J11" s="77"/>
      <c r="K11" s="2"/>
      <c r="L11" s="2"/>
      <c r="M11" s="2"/>
    </row>
    <row r="12" spans="1:13" ht="87" x14ac:dyDescent="0.35">
      <c r="A12" s="2"/>
      <c r="B12" s="9"/>
      <c r="C12" s="9">
        <v>7</v>
      </c>
      <c r="D12" s="51" t="s">
        <v>625</v>
      </c>
      <c r="E12" s="52" t="s">
        <v>626</v>
      </c>
      <c r="F12" s="75"/>
      <c r="G12" s="76" t="s">
        <v>47</v>
      </c>
      <c r="H12" s="76" t="s">
        <v>47</v>
      </c>
      <c r="I12" s="76" t="s">
        <v>47</v>
      </c>
      <c r="J12" s="77"/>
      <c r="K12" s="2"/>
      <c r="L12" s="2"/>
      <c r="M12" s="2"/>
    </row>
    <row r="13" spans="1:13" ht="87" x14ac:dyDescent="0.35">
      <c r="A13" s="2"/>
      <c r="B13" s="9"/>
      <c r="C13" s="9">
        <v>8</v>
      </c>
      <c r="D13" s="51" t="s">
        <v>627</v>
      </c>
      <c r="E13" s="52" t="s">
        <v>628</v>
      </c>
      <c r="F13" s="75"/>
      <c r="G13" s="76" t="s">
        <v>47</v>
      </c>
      <c r="H13" s="76" t="s">
        <v>47</v>
      </c>
      <c r="I13" s="76" t="s">
        <v>47</v>
      </c>
      <c r="J13" s="77"/>
      <c r="K13" s="2"/>
      <c r="L13" s="2"/>
      <c r="M13" s="2"/>
    </row>
    <row r="14" spans="1:13" ht="115.5" customHeight="1" x14ac:dyDescent="0.35">
      <c r="A14" s="2"/>
      <c r="B14" s="9"/>
      <c r="C14" s="9">
        <v>9</v>
      </c>
      <c r="D14" s="51" t="s">
        <v>629</v>
      </c>
      <c r="E14" s="52" t="s">
        <v>630</v>
      </c>
      <c r="F14" s="75"/>
      <c r="G14" s="76" t="s">
        <v>47</v>
      </c>
      <c r="H14" s="76" t="s">
        <v>47</v>
      </c>
      <c r="I14" s="76" t="s">
        <v>47</v>
      </c>
      <c r="J14" s="77"/>
      <c r="K14" s="2"/>
      <c r="L14" s="2"/>
      <c r="M14" s="2"/>
    </row>
    <row r="15" spans="1:13" ht="115.5" customHeight="1" x14ac:dyDescent="0.35">
      <c r="A15" s="2"/>
      <c r="B15" s="9"/>
      <c r="C15" s="9">
        <v>10</v>
      </c>
      <c r="D15" s="51" t="s">
        <v>631</v>
      </c>
      <c r="E15" s="52" t="s">
        <v>632</v>
      </c>
      <c r="F15" s="75"/>
      <c r="G15" s="76" t="s">
        <v>47</v>
      </c>
      <c r="H15" s="76" t="s">
        <v>47</v>
      </c>
      <c r="I15" s="76" t="s">
        <v>47</v>
      </c>
      <c r="J15" s="77"/>
      <c r="K15" s="2"/>
      <c r="L15" s="2"/>
      <c r="M15" s="2"/>
    </row>
    <row r="16" spans="1:13" ht="25" customHeight="1" x14ac:dyDescent="0.35">
      <c r="A16" s="7"/>
      <c r="B16" s="7"/>
      <c r="C16" s="2"/>
      <c r="D16" s="8"/>
      <c r="E16" s="8"/>
      <c r="F16" s="8"/>
      <c r="G16" s="2"/>
      <c r="H16" s="2"/>
      <c r="I16" s="2"/>
      <c r="J16" s="2"/>
      <c r="K16" s="2"/>
      <c r="L16" s="2"/>
      <c r="M16" s="2"/>
    </row>
    <row r="17" spans="1:13" ht="25" customHeight="1" x14ac:dyDescent="0.35">
      <c r="A17" s="7"/>
      <c r="B17" s="7"/>
      <c r="C17" s="2"/>
      <c r="D17" s="21" t="s">
        <v>432</v>
      </c>
      <c r="E17" s="8"/>
      <c r="F17" s="8"/>
      <c r="G17" s="2"/>
      <c r="H17" s="2"/>
      <c r="I17" s="2"/>
      <c r="J17" s="2"/>
      <c r="K17" s="2"/>
      <c r="L17" s="2"/>
      <c r="M17" s="2"/>
    </row>
    <row r="18" spans="1:13" ht="25" customHeight="1" x14ac:dyDescent="0.35">
      <c r="A18" s="7"/>
      <c r="B18" s="7"/>
      <c r="C18" s="2"/>
      <c r="D18" s="93" t="s">
        <v>633</v>
      </c>
      <c r="E18" s="93"/>
      <c r="F18" s="93"/>
      <c r="G18" s="93"/>
      <c r="H18" s="93"/>
      <c r="I18" s="93"/>
      <c r="J18" s="93"/>
      <c r="K18" s="2"/>
      <c r="L18" s="2"/>
      <c r="M18" s="2"/>
    </row>
    <row r="19" spans="1:13" ht="25" customHeight="1" x14ac:dyDescent="0.35">
      <c r="A19" s="7"/>
      <c r="B19" s="7"/>
      <c r="C19" s="2"/>
      <c r="D19" s="99" t="s">
        <v>637</v>
      </c>
      <c r="E19" s="99"/>
      <c r="F19" s="99"/>
      <c r="G19" s="99"/>
      <c r="H19" s="99"/>
      <c r="I19" s="99"/>
      <c r="J19" s="99"/>
      <c r="K19" s="2"/>
      <c r="L19" s="2"/>
      <c r="M19" s="2"/>
    </row>
    <row r="20" spans="1:13" ht="25" customHeight="1" x14ac:dyDescent="0.35">
      <c r="A20" s="7"/>
      <c r="B20" s="7"/>
      <c r="C20" s="2"/>
      <c r="D20" s="93" t="s">
        <v>638</v>
      </c>
      <c r="E20" s="93"/>
      <c r="F20" s="93"/>
      <c r="G20" s="93"/>
      <c r="H20" s="93"/>
      <c r="I20" s="93"/>
      <c r="J20" s="93"/>
      <c r="K20" s="2"/>
      <c r="L20" s="2"/>
      <c r="M20" s="2"/>
    </row>
    <row r="21" spans="1:13" ht="25" customHeight="1" x14ac:dyDescent="0.35">
      <c r="A21" s="7"/>
      <c r="B21" s="7"/>
      <c r="C21" s="2"/>
      <c r="D21" s="31"/>
      <c r="E21" s="8"/>
      <c r="F21" s="8"/>
      <c r="G21" s="2"/>
      <c r="H21" s="2"/>
      <c r="I21" s="2"/>
      <c r="J21" s="2"/>
      <c r="K21" s="2"/>
      <c r="L21" s="2"/>
      <c r="M21" s="2"/>
    </row>
  </sheetData>
  <sheetProtection selectLockedCells="1"/>
  <mergeCells count="4">
    <mergeCell ref="D2:J2"/>
    <mergeCell ref="D18:J18"/>
    <mergeCell ref="D19:J19"/>
    <mergeCell ref="D20:J20"/>
  </mergeCells>
  <dataValidations count="2">
    <dataValidation type="list" allowBlank="1" showInputMessage="1" showErrorMessage="1" sqref="I6:I15" xr:uid="{CA83E5CF-BE22-4D85-A629-7B8401B32FF9}">
      <formula1>lstTrend</formula1>
    </dataValidation>
    <dataValidation type="list" allowBlank="1" showInputMessage="1" showErrorMessage="1" sqref="G6:H15" xr:uid="{273A3A55-79F6-488B-A3FF-74D874DD6975}">
      <formula1>lstResponse</formula1>
    </dataValidation>
  </dataValidations>
  <hyperlinks>
    <hyperlink ref="D18" r:id="rId1" xr:uid="{81B7A6D0-7534-4909-8CFA-1DD319AF008B}"/>
    <hyperlink ref="D19:E19" r:id="rId2" display="VOCIES: making co-production your reality" xr:uid="{A44FE862-09B4-43B5-9168-FF1BDFBD9A9E}"/>
    <hyperlink ref="D20" r:id="rId3" xr:uid="{D252493D-F103-40AB-B113-84E7105B3EF6}"/>
  </hyperlinks>
  <pageMargins left="0.7" right="0.7" top="0.75" bottom="0.75" header="0.3" footer="0.3"/>
  <pageSetup paperSize="9" orientation="portrait" horizontalDpi="4294967292" verticalDpi="1200" r:id="rId4"/>
  <extLst>
    <ext xmlns:x14="http://schemas.microsoft.com/office/spreadsheetml/2009/9/main" uri="{78C0D931-6437-407d-A8EE-F0AAD7539E65}">
      <x14:conditionalFormattings>
        <x14:conditionalFormatting xmlns:xm="http://schemas.microsoft.com/office/excel/2006/main">
          <x14:cfRule type="cellIs" priority="1" operator="equal" id="{11A7B778-EE41-4E9A-B5AB-01ABB8B157F5}">
            <xm:f>'LA - mapping'!$B$7</xm:f>
            <x14:dxf>
              <font>
                <color theme="0" tint="-4.9989318521683403E-2"/>
              </font>
              <fill>
                <patternFill>
                  <bgColor rgb="FFCC0000"/>
                </patternFill>
              </fill>
            </x14:dxf>
          </x14:cfRule>
          <x14:cfRule type="cellIs" priority="2" operator="equal" id="{30F530EB-C19E-4653-BD82-352FB1E4A2FC}">
            <xm:f>'LA - mapping'!$B$8</xm:f>
            <x14:dxf>
              <font>
                <color theme="0" tint="-4.9989318521683403E-2"/>
              </font>
              <fill>
                <patternFill>
                  <bgColor theme="5" tint="-0.24994659260841701"/>
                </patternFill>
              </fill>
            </x14:dxf>
          </x14:cfRule>
          <x14:cfRule type="cellIs" priority="3" operator="equal" id="{18622F14-21D4-454E-BBA4-F3386DF853A0}">
            <xm:f>'LA - mapping'!$B$9</xm:f>
            <x14:dxf>
              <font>
                <color theme="0" tint="-4.9989318521683403E-2"/>
              </font>
              <fill>
                <patternFill>
                  <bgColor theme="9" tint="-0.24994659260841701"/>
                </patternFill>
              </fill>
            </x14:dxf>
          </x14:cfRule>
          <xm:sqref>G6:H15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0" tint="-0.499984740745262"/>
  </sheetPr>
  <dimension ref="B3:W25"/>
  <sheetViews>
    <sheetView zoomScale="80" zoomScaleNormal="80" workbookViewId="0">
      <selection activeCell="Q31" sqref="Q31"/>
    </sheetView>
  </sheetViews>
  <sheetFormatPr defaultRowHeight="14.5" x14ac:dyDescent="0.35"/>
  <cols>
    <col min="1" max="1" width="1.54296875" customWidth="1"/>
    <col min="3" max="3" width="53.26953125" bestFit="1" customWidth="1"/>
    <col min="8" max="8" width="14.26953125" bestFit="1" customWidth="1"/>
    <col min="12" max="12" width="11.1796875" bestFit="1" customWidth="1"/>
    <col min="14" max="14" width="3.54296875" customWidth="1"/>
  </cols>
  <sheetData>
    <row r="3" spans="2:23" x14ac:dyDescent="0.35">
      <c r="E3" t="s">
        <v>27</v>
      </c>
      <c r="I3" t="s">
        <v>28</v>
      </c>
      <c r="O3" t="s">
        <v>29</v>
      </c>
      <c r="S3" t="s">
        <v>30</v>
      </c>
    </row>
    <row r="4" spans="2:23" x14ac:dyDescent="0.35">
      <c r="E4" s="1">
        <v>3</v>
      </c>
      <c r="F4" s="1">
        <v>2</v>
      </c>
      <c r="G4" s="1">
        <v>1</v>
      </c>
      <c r="H4" s="1">
        <v>0</v>
      </c>
      <c r="O4" s="1">
        <v>3</v>
      </c>
      <c r="P4" s="1">
        <v>2</v>
      </c>
      <c r="Q4" s="1">
        <v>1</v>
      </c>
      <c r="R4" s="1">
        <v>0</v>
      </c>
    </row>
    <row r="5" spans="2:23" ht="43.5" x14ac:dyDescent="0.35">
      <c r="B5" s="4" t="s">
        <v>2</v>
      </c>
      <c r="C5" s="4" t="s">
        <v>3</v>
      </c>
      <c r="D5" t="s">
        <v>31</v>
      </c>
      <c r="E5" s="3" t="s">
        <v>32</v>
      </c>
      <c r="F5" s="3" t="s">
        <v>33</v>
      </c>
      <c r="G5" s="3" t="s">
        <v>34</v>
      </c>
      <c r="H5" s="3" t="s">
        <v>35</v>
      </c>
      <c r="I5" s="10" t="s">
        <v>36</v>
      </c>
      <c r="J5" s="11" t="s">
        <v>37</v>
      </c>
      <c r="K5" s="12" t="s">
        <v>38</v>
      </c>
      <c r="L5" s="4" t="s">
        <v>35</v>
      </c>
      <c r="M5" s="4" t="s">
        <v>39</v>
      </c>
      <c r="O5" s="3" t="s">
        <v>32</v>
      </c>
      <c r="P5" s="3" t="s">
        <v>33</v>
      </c>
      <c r="Q5" s="3" t="s">
        <v>34</v>
      </c>
      <c r="R5" s="3" t="s">
        <v>35</v>
      </c>
      <c r="S5" s="10" t="s">
        <v>36</v>
      </c>
      <c r="T5" s="11" t="s">
        <v>37</v>
      </c>
      <c r="U5" s="12" t="s">
        <v>38</v>
      </c>
      <c r="V5" s="4" t="s">
        <v>35</v>
      </c>
      <c r="W5" s="4" t="s">
        <v>39</v>
      </c>
    </row>
    <row r="6" spans="2:23" x14ac:dyDescent="0.35">
      <c r="B6" s="3">
        <v>1.1000000000000001</v>
      </c>
      <c r="C6" t="s">
        <v>11</v>
      </c>
      <c r="D6" s="41">
        <f>COUNTIF(Data!$E$2:$E$110,Calc!B6)</f>
        <v>8</v>
      </c>
      <c r="E6" s="41">
        <f>COUNTIFS(Data!$E:$E,Calc!$B6,Data!$I:$I,Calc!E$4)</f>
        <v>0</v>
      </c>
      <c r="F6" s="41">
        <f>COUNTIFS(Data!$E:$E,Calc!$B6,Data!$I:$I,Calc!F$4)</f>
        <v>0</v>
      </c>
      <c r="G6" s="41">
        <f>COUNTIFS(Data!$E:$E,Calc!$B6,Data!$I:$I,Calc!G$4)</f>
        <v>0</v>
      </c>
      <c r="H6" s="41">
        <f>COUNTIFS(Data!$E:$E,Calc!$B6,Data!$I:$I,Calc!H$4)</f>
        <v>8</v>
      </c>
      <c r="I6" s="42">
        <f>G6/$D6</f>
        <v>0</v>
      </c>
      <c r="J6" s="42">
        <f t="shared" ref="J6" si="0">F6/$D6</f>
        <v>0</v>
      </c>
      <c r="K6" s="42">
        <f>E6/$D6</f>
        <v>0</v>
      </c>
      <c r="L6" s="42">
        <f t="shared" ref="L6" si="1">H6/$D6</f>
        <v>1</v>
      </c>
      <c r="M6" s="45">
        <f t="shared" ref="M6" si="2">SUM(I6:L6)</f>
        <v>1</v>
      </c>
      <c r="O6" s="33">
        <f>COUNTIFS(Data!$E:$E,Calc!$B6,Data!$J:$J,Calc!O$4)</f>
        <v>0</v>
      </c>
      <c r="P6" s="34">
        <f>COUNTIFS(Data!$E:$E,Calc!$B6,Data!$J:$J,Calc!P$4)</f>
        <v>0</v>
      </c>
      <c r="Q6" s="34">
        <f>COUNTIFS(Data!$E:$E,Calc!$B6,Data!$J:$J,Calc!Q$4)</f>
        <v>0</v>
      </c>
      <c r="R6" s="35">
        <f>COUNTIFS(Data!$E:$E,Calc!$B6,Data!$J:$J,Calc!R$4)</f>
        <v>8</v>
      </c>
      <c r="S6" s="36">
        <f>Q6/$D6</f>
        <v>0</v>
      </c>
      <c r="T6" s="37">
        <f t="shared" ref="T6" si="3">P6/$D6</f>
        <v>0</v>
      </c>
      <c r="U6" s="37">
        <f>O6/$D6</f>
        <v>0</v>
      </c>
      <c r="V6" s="38">
        <f t="shared" ref="V6" si="4">R6/$D6</f>
        <v>1</v>
      </c>
      <c r="W6" s="5">
        <f t="shared" ref="W6" si="5">SUM(S6:V6)</f>
        <v>1</v>
      </c>
    </row>
    <row r="7" spans="2:23" x14ac:dyDescent="0.35">
      <c r="B7" s="3">
        <v>2.1</v>
      </c>
      <c r="C7" t="s">
        <v>13</v>
      </c>
      <c r="D7" s="41">
        <v>10</v>
      </c>
      <c r="E7" s="41">
        <f>COUNTIFS(Data!$E:$E,Calc!$B7,Data!$I:$I,Calc!E$4)</f>
        <v>0</v>
      </c>
      <c r="F7" s="41">
        <f>COUNTIFS(Data!$E:$E,Calc!$B7,Data!$I:$I,Calc!F$4)</f>
        <v>0</v>
      </c>
      <c r="G7" s="41">
        <f>COUNTIFS(Data!$E:$E,Calc!$B7,Data!$I:$I,Calc!G$4)</f>
        <v>0</v>
      </c>
      <c r="H7" s="41">
        <f>COUNTIFS(Data!$E:$E,Calc!$B7,Data!$I:$I,Calc!H$4)</f>
        <v>10</v>
      </c>
      <c r="I7" s="42">
        <f t="shared" ref="I7:I13" si="6">G7/$D7</f>
        <v>0</v>
      </c>
      <c r="J7" s="42">
        <f t="shared" ref="J7:J13" si="7">F7/$D7</f>
        <v>0</v>
      </c>
      <c r="K7" s="42">
        <f t="shared" ref="K7:K13" si="8">E7/$D7</f>
        <v>0</v>
      </c>
      <c r="L7" s="42">
        <f t="shared" ref="L7:L13" si="9">H7/$D7</f>
        <v>1</v>
      </c>
      <c r="M7" s="45">
        <f t="shared" ref="M7:M13" si="10">SUM(I7:L7)</f>
        <v>1</v>
      </c>
      <c r="O7" s="33">
        <f>COUNTIFS(Data!$E:$E,Calc!$B7,Data!$J:$J,Calc!O$4)</f>
        <v>0</v>
      </c>
      <c r="P7" s="34">
        <f>COUNTIFS(Data!$E:$E,Calc!$B7,Data!$J:$J,Calc!P$4)</f>
        <v>0</v>
      </c>
      <c r="Q7" s="34">
        <f>COUNTIFS(Data!$E:$E,Calc!$B7,Data!$J:$J,Calc!Q$4)</f>
        <v>0</v>
      </c>
      <c r="R7" s="35">
        <f>COUNTIFS(Data!$E:$E,Calc!$B7,Data!$J:$J,Calc!R$4)</f>
        <v>10</v>
      </c>
      <c r="S7" s="36">
        <f t="shared" ref="S7:S13" si="11">Q7/$D7</f>
        <v>0</v>
      </c>
      <c r="T7" s="37">
        <f t="shared" ref="T7:T13" si="12">P7/$D7</f>
        <v>0</v>
      </c>
      <c r="U7" s="37">
        <f t="shared" ref="U7:U13" si="13">O7/$D7</f>
        <v>0</v>
      </c>
      <c r="V7" s="38">
        <f t="shared" ref="V7:V13" si="14">R7/$D7</f>
        <v>1</v>
      </c>
      <c r="W7" s="5"/>
    </row>
    <row r="8" spans="2:23" x14ac:dyDescent="0.35">
      <c r="B8" s="3">
        <v>3.1</v>
      </c>
      <c r="C8" t="s">
        <v>15</v>
      </c>
      <c r="D8" s="41">
        <f>COUNTIF(Data!$E$2:$E$110,Calc!B8)</f>
        <v>13</v>
      </c>
      <c r="E8" s="41">
        <f>COUNTIFS(Data!$E:$E,Calc!$B8,Data!$I:$I,Calc!E$4)</f>
        <v>0</v>
      </c>
      <c r="F8" s="41">
        <f>COUNTIFS(Data!$E:$E,Calc!$B8,Data!$I:$I,Calc!F$4)</f>
        <v>0</v>
      </c>
      <c r="G8" s="41">
        <f>COUNTIFS(Data!$E:$E,Calc!$B8,Data!$I:$I,Calc!G$4)</f>
        <v>0</v>
      </c>
      <c r="H8" s="41">
        <f>COUNTIFS(Data!$E:$E,Calc!$B8,Data!$I:$I,Calc!H$4)</f>
        <v>13</v>
      </c>
      <c r="I8" s="42">
        <f t="shared" si="6"/>
        <v>0</v>
      </c>
      <c r="J8" s="42">
        <f t="shared" si="7"/>
        <v>0</v>
      </c>
      <c r="K8" s="42">
        <f t="shared" si="8"/>
        <v>0</v>
      </c>
      <c r="L8" s="42">
        <f t="shared" si="9"/>
        <v>1</v>
      </c>
      <c r="M8" s="45">
        <f t="shared" si="10"/>
        <v>1</v>
      </c>
      <c r="O8" s="33">
        <f>COUNTIFS(Data!$E:$E,Calc!$B8,Data!$J:$J,Calc!O$4)</f>
        <v>0</v>
      </c>
      <c r="P8" s="34">
        <f>COUNTIFS(Data!$E:$E,Calc!$B8,Data!$J:$J,Calc!P$4)</f>
        <v>0</v>
      </c>
      <c r="Q8" s="34">
        <f>COUNTIFS(Data!$E:$E,Calc!$B8,Data!$J:$J,Calc!Q$4)</f>
        <v>0</v>
      </c>
      <c r="R8" s="35">
        <f>COUNTIFS(Data!$E:$E,Calc!$B8,Data!$J:$J,Calc!R$4)</f>
        <v>13</v>
      </c>
      <c r="S8" s="36">
        <f t="shared" si="11"/>
        <v>0</v>
      </c>
      <c r="T8" s="37">
        <f t="shared" si="12"/>
        <v>0</v>
      </c>
      <c r="U8" s="37">
        <f t="shared" si="13"/>
        <v>0</v>
      </c>
      <c r="V8" s="38">
        <f t="shared" si="14"/>
        <v>1</v>
      </c>
      <c r="W8" s="5"/>
    </row>
    <row r="9" spans="2:23" x14ac:dyDescent="0.35">
      <c r="B9" s="3">
        <v>4.0999999999999996</v>
      </c>
      <c r="C9" t="s">
        <v>17</v>
      </c>
      <c r="D9" s="41">
        <f>COUNTIF(Data!$E$2:$E$110,Calc!B9)</f>
        <v>8</v>
      </c>
      <c r="E9" s="41">
        <f>COUNTIFS(Data!$E:$E,Calc!$B9,Data!$I:$I,Calc!E$4)</f>
        <v>0</v>
      </c>
      <c r="F9" s="41">
        <f>COUNTIFS(Data!$E:$E,Calc!$B9,Data!$I:$I,Calc!F$4)</f>
        <v>0</v>
      </c>
      <c r="G9" s="41">
        <f>COUNTIFS(Data!$E:$E,Calc!$B9,Data!$I:$I,Calc!G$4)</f>
        <v>0</v>
      </c>
      <c r="H9" s="41">
        <f>COUNTIFS(Data!$E:$E,Calc!$B9,Data!$I:$I,Calc!H$4)</f>
        <v>8</v>
      </c>
      <c r="I9" s="42">
        <f t="shared" si="6"/>
        <v>0</v>
      </c>
      <c r="J9" s="42">
        <f t="shared" si="7"/>
        <v>0</v>
      </c>
      <c r="K9" s="42">
        <f t="shared" si="8"/>
        <v>0</v>
      </c>
      <c r="L9" s="42">
        <f t="shared" si="9"/>
        <v>1</v>
      </c>
      <c r="M9" s="45">
        <f t="shared" si="10"/>
        <v>1</v>
      </c>
      <c r="O9" s="33">
        <f>COUNTIFS(Data!$E:$E,Calc!$B9,Data!$J:$J,Calc!O$4)</f>
        <v>0</v>
      </c>
      <c r="P9" s="34">
        <f>COUNTIFS(Data!$E:$E,Calc!$B9,Data!$J:$J,Calc!P$4)</f>
        <v>0</v>
      </c>
      <c r="Q9" s="34">
        <f>COUNTIFS(Data!$E:$E,Calc!$B9,Data!$J:$J,Calc!Q$4)</f>
        <v>0</v>
      </c>
      <c r="R9" s="35">
        <f>COUNTIFS(Data!$E:$E,Calc!$B9,Data!$J:$J,Calc!R$4)</f>
        <v>8</v>
      </c>
      <c r="S9" s="36">
        <f t="shared" si="11"/>
        <v>0</v>
      </c>
      <c r="T9" s="37">
        <f t="shared" si="12"/>
        <v>0</v>
      </c>
      <c r="U9" s="37">
        <f t="shared" si="13"/>
        <v>0</v>
      </c>
      <c r="V9" s="38">
        <f t="shared" si="14"/>
        <v>1</v>
      </c>
      <c r="W9" s="5"/>
    </row>
    <row r="10" spans="2:23" x14ac:dyDescent="0.35">
      <c r="B10" s="3">
        <v>5.0999999999999996</v>
      </c>
      <c r="C10" t="s">
        <v>19</v>
      </c>
      <c r="D10" s="41">
        <v>17</v>
      </c>
      <c r="E10" s="41">
        <f>COUNTIFS(Data!$E:$E,Calc!$B10,Data!$I:$I,Calc!E$4)</f>
        <v>0</v>
      </c>
      <c r="F10" s="41">
        <f>COUNTIFS(Data!$E:$E,Calc!$B10,Data!$I:$I,Calc!F$4)</f>
        <v>0</v>
      </c>
      <c r="G10" s="41">
        <f>COUNTIFS(Data!$E:$E,Calc!$B10,Data!$I:$I,Calc!G$4)</f>
        <v>0</v>
      </c>
      <c r="H10" s="41">
        <f>COUNTIFS(Data!$E:$E,Calc!$B10,Data!$I:$I,Calc!H$4)</f>
        <v>17</v>
      </c>
      <c r="I10" s="42">
        <f t="shared" si="6"/>
        <v>0</v>
      </c>
      <c r="J10" s="42">
        <f t="shared" si="7"/>
        <v>0</v>
      </c>
      <c r="K10" s="42">
        <f t="shared" si="8"/>
        <v>0</v>
      </c>
      <c r="L10" s="42">
        <f t="shared" si="9"/>
        <v>1</v>
      </c>
      <c r="M10" s="45">
        <f t="shared" si="10"/>
        <v>1</v>
      </c>
      <c r="O10" s="33">
        <f>COUNTIFS(Data!$E:$E,Calc!$B10,Data!$J:$J,Calc!O$4)</f>
        <v>0</v>
      </c>
      <c r="P10" s="34">
        <f>COUNTIFS(Data!$E:$E,Calc!$B10,Data!$J:$J,Calc!P$4)</f>
        <v>0</v>
      </c>
      <c r="Q10" s="34">
        <f>COUNTIFS(Data!$E:$E,Calc!$B10,Data!$J:$J,Calc!Q$4)</f>
        <v>0</v>
      </c>
      <c r="R10" s="35">
        <f>COUNTIFS(Data!$E:$E,Calc!$B10,Data!$J:$J,Calc!R$4)</f>
        <v>17</v>
      </c>
      <c r="S10" s="36">
        <f t="shared" si="11"/>
        <v>0</v>
      </c>
      <c r="T10" s="37">
        <f t="shared" si="12"/>
        <v>0</v>
      </c>
      <c r="U10" s="37">
        <f t="shared" si="13"/>
        <v>0</v>
      </c>
      <c r="V10" s="38">
        <f t="shared" si="14"/>
        <v>1</v>
      </c>
      <c r="W10" s="5"/>
    </row>
    <row r="11" spans="2:23" x14ac:dyDescent="0.35">
      <c r="B11" s="3">
        <v>6.1</v>
      </c>
      <c r="C11" t="s">
        <v>21</v>
      </c>
      <c r="D11" s="41">
        <v>14</v>
      </c>
      <c r="E11" s="41">
        <f>COUNTIFS(Data!$E:$E,Calc!$B11,Data!$I:$I,Calc!E$4)</f>
        <v>0</v>
      </c>
      <c r="F11" s="41">
        <f>COUNTIFS(Data!$E:$E,Calc!$B11,Data!$I:$I,Calc!F$4)</f>
        <v>0</v>
      </c>
      <c r="G11" s="41">
        <f>COUNTIFS(Data!$E:$E,Calc!$B11,Data!$I:$I,Calc!G$4)</f>
        <v>0</v>
      </c>
      <c r="H11" s="41">
        <f>COUNTIFS(Data!$E:$E,Calc!$B11,Data!$I:$I,Calc!H$4)</f>
        <v>14</v>
      </c>
      <c r="I11" s="42">
        <f t="shared" si="6"/>
        <v>0</v>
      </c>
      <c r="J11" s="42">
        <f t="shared" si="7"/>
        <v>0</v>
      </c>
      <c r="K11" s="42">
        <f t="shared" si="8"/>
        <v>0</v>
      </c>
      <c r="L11" s="42">
        <f t="shared" si="9"/>
        <v>1</v>
      </c>
      <c r="M11" s="45">
        <f t="shared" si="10"/>
        <v>1</v>
      </c>
      <c r="O11" s="33">
        <f>COUNTIFS(Data!$E:$E,Calc!$B11,Data!$J:$J,Calc!O$4)</f>
        <v>0</v>
      </c>
      <c r="P11" s="34">
        <f>COUNTIFS(Data!$E:$E,Calc!$B11,Data!$J:$J,Calc!P$4)</f>
        <v>0</v>
      </c>
      <c r="Q11" s="34">
        <f>COUNTIFS(Data!$E:$E,Calc!$B11,Data!$J:$J,Calc!Q$4)</f>
        <v>0</v>
      </c>
      <c r="R11" s="35">
        <f>COUNTIFS(Data!$E:$E,Calc!$B11,Data!$J:$J,Calc!R$4)</f>
        <v>14</v>
      </c>
      <c r="S11" s="36">
        <f t="shared" si="11"/>
        <v>0</v>
      </c>
      <c r="T11" s="37">
        <f t="shared" si="12"/>
        <v>0</v>
      </c>
      <c r="U11" s="37">
        <f t="shared" si="13"/>
        <v>0</v>
      </c>
      <c r="V11" s="38">
        <f t="shared" si="14"/>
        <v>1</v>
      </c>
      <c r="W11" s="5"/>
    </row>
    <row r="12" spans="2:23" x14ac:dyDescent="0.35">
      <c r="B12" s="3">
        <v>7.1</v>
      </c>
      <c r="C12" t="s">
        <v>23</v>
      </c>
      <c r="D12" s="41">
        <v>8</v>
      </c>
      <c r="E12" s="41">
        <f>COUNTIFS(Data!$E:$E,Calc!$B12,Data!$I:$I,Calc!E$4)</f>
        <v>0</v>
      </c>
      <c r="F12" s="41">
        <f>COUNTIFS(Data!$E:$E,Calc!$B12,Data!$I:$I,Calc!F$4)</f>
        <v>0</v>
      </c>
      <c r="G12" s="41">
        <f>COUNTIFS(Data!$E:$E,Calc!$B12,Data!$I:$I,Calc!G$4)</f>
        <v>0</v>
      </c>
      <c r="H12" s="41">
        <f>COUNTIFS(Data!$E:$E,Calc!$B12,Data!$I:$I,Calc!H$4)</f>
        <v>8</v>
      </c>
      <c r="I12" s="42">
        <f t="shared" si="6"/>
        <v>0</v>
      </c>
      <c r="J12" s="42">
        <f t="shared" si="7"/>
        <v>0</v>
      </c>
      <c r="K12" s="42">
        <f t="shared" si="8"/>
        <v>0</v>
      </c>
      <c r="L12" s="42">
        <f t="shared" si="9"/>
        <v>1</v>
      </c>
      <c r="M12" s="45">
        <f t="shared" si="10"/>
        <v>1</v>
      </c>
      <c r="O12" s="33">
        <f>COUNTIFS(Data!$E:$E,Calc!$B12,Data!$J:$J,Calc!O$4)</f>
        <v>0</v>
      </c>
      <c r="P12" s="34">
        <f>COUNTIFS(Data!$E:$E,Calc!$B12,Data!$J:$J,Calc!P$4)</f>
        <v>0</v>
      </c>
      <c r="Q12" s="34">
        <f>COUNTIFS(Data!$E:$E,Calc!$B12,Data!$J:$J,Calc!Q$4)</f>
        <v>0</v>
      </c>
      <c r="R12" s="35">
        <f>COUNTIFS(Data!$E:$E,Calc!$B12,Data!$J:$J,Calc!R$4)</f>
        <v>8</v>
      </c>
      <c r="S12" s="36">
        <f t="shared" si="11"/>
        <v>0</v>
      </c>
      <c r="T12" s="37">
        <f t="shared" si="12"/>
        <v>0</v>
      </c>
      <c r="U12" s="37">
        <f t="shared" si="13"/>
        <v>0</v>
      </c>
      <c r="V12" s="38">
        <f t="shared" si="14"/>
        <v>1</v>
      </c>
      <c r="W12" s="5"/>
    </row>
    <row r="13" spans="2:23" x14ac:dyDescent="0.35">
      <c r="B13" s="3">
        <v>8.1</v>
      </c>
      <c r="C13" t="s">
        <v>26</v>
      </c>
      <c r="D13" s="41">
        <v>10</v>
      </c>
      <c r="E13" s="41">
        <f>COUNTIFS(Data!$E:$E,Calc!$B13,Data!$I:$I,Calc!E$4)</f>
        <v>0</v>
      </c>
      <c r="F13" s="41">
        <f>COUNTIFS(Data!$E:$E,Calc!$B13,Data!$I:$I,Calc!F$4)</f>
        <v>0</v>
      </c>
      <c r="G13" s="41">
        <f>COUNTIFS(Data!$E:$E,Calc!$B13,Data!$I:$I,Calc!G$4)</f>
        <v>0</v>
      </c>
      <c r="H13" s="41">
        <f>COUNTIFS(Data!$E:$E,Calc!$B13,Data!$I:$I,Calc!H$4)</f>
        <v>10</v>
      </c>
      <c r="I13" s="42">
        <f t="shared" si="6"/>
        <v>0</v>
      </c>
      <c r="J13" s="42">
        <f t="shared" si="7"/>
        <v>0</v>
      </c>
      <c r="K13" s="42">
        <f t="shared" si="8"/>
        <v>0</v>
      </c>
      <c r="L13" s="42">
        <f t="shared" si="9"/>
        <v>1</v>
      </c>
      <c r="M13" s="45">
        <f t="shared" si="10"/>
        <v>1</v>
      </c>
      <c r="O13" s="41">
        <f>COUNTIFS(Data!$E:$E,Calc!$B13,Data!$J:$J,Calc!O$4)</f>
        <v>0</v>
      </c>
      <c r="P13" s="41">
        <f>COUNTIFS(Data!$E:$E,Calc!$B13,Data!$J:$J,Calc!P$4)</f>
        <v>0</v>
      </c>
      <c r="Q13" s="41">
        <f>COUNTIFS(Data!$E:$E,Calc!$B13,Data!$J:$J,Calc!Q$4)</f>
        <v>0</v>
      </c>
      <c r="R13" s="41">
        <f>COUNTIFS(Data!$E:$E,Calc!$B13,Data!$J:$J,Calc!R$4)</f>
        <v>10</v>
      </c>
      <c r="S13" s="42">
        <f t="shared" si="11"/>
        <v>0</v>
      </c>
      <c r="T13" s="42">
        <f t="shared" si="12"/>
        <v>0</v>
      </c>
      <c r="U13" s="42">
        <f t="shared" si="13"/>
        <v>0</v>
      </c>
      <c r="V13" s="42">
        <f t="shared" si="14"/>
        <v>1</v>
      </c>
      <c r="W13" s="5"/>
    </row>
    <row r="14" spans="2:23" x14ac:dyDescent="0.35">
      <c r="B14" s="3"/>
      <c r="D14" s="3"/>
      <c r="E14" s="3"/>
      <c r="F14" s="3"/>
      <c r="G14" s="3"/>
      <c r="H14" s="3"/>
      <c r="I14" s="13"/>
      <c r="J14" s="13"/>
      <c r="K14" s="13"/>
      <c r="L14" s="13"/>
      <c r="M14" s="5"/>
      <c r="O14" s="3"/>
      <c r="P14" s="3"/>
      <c r="Q14" s="3"/>
      <c r="R14" s="3"/>
      <c r="S14" s="13"/>
      <c r="T14" s="13"/>
      <c r="U14" s="13"/>
      <c r="V14" s="13"/>
      <c r="W14" s="5"/>
    </row>
    <row r="15" spans="2:23" x14ac:dyDescent="0.35">
      <c r="B15" s="3"/>
      <c r="D15" s="3"/>
      <c r="E15" s="3"/>
      <c r="F15" s="3"/>
      <c r="G15" s="3"/>
      <c r="H15" s="3"/>
      <c r="I15" s="6"/>
      <c r="J15" s="6"/>
      <c r="K15" s="6"/>
      <c r="L15" s="6"/>
      <c r="M15" s="5"/>
    </row>
    <row r="16" spans="2:23" x14ac:dyDescent="0.35">
      <c r="B16" s="1">
        <v>1</v>
      </c>
      <c r="C16" t="s">
        <v>10</v>
      </c>
      <c r="D16" s="43">
        <f>COUNTIF(Data!$C$2:$C$110,Calc!B16)</f>
        <v>8</v>
      </c>
      <c r="E16" s="43">
        <f>COUNTIFS(Data!$C$2:$C$110,Calc!$B16,Data!$I$2:$I$110,Calc!E$4)</f>
        <v>0</v>
      </c>
      <c r="F16" s="43">
        <f>COUNTIFS(Data!$C$2:$C$110,Calc!$B16,Data!$I$2:$I$110,Calc!F$4)</f>
        <v>0</v>
      </c>
      <c r="G16" s="43">
        <f>COUNTIFS(Data!$C$2:$C$110,Calc!$B16,Data!$I$2:$I$110,Calc!G$4)</f>
        <v>0</v>
      </c>
      <c r="H16" s="43">
        <f>COUNTIFS(Data!$C$2:$C$110,Calc!$B16,Data!$I$2:$I$110,Calc!H$4)</f>
        <v>8</v>
      </c>
      <c r="I16" s="44">
        <f>G16/$D16</f>
        <v>0</v>
      </c>
      <c r="J16" s="44">
        <f t="shared" ref="J16" si="15">F16/$D16</f>
        <v>0</v>
      </c>
      <c r="K16" s="44">
        <f t="shared" ref="K16" si="16">E16/$D16</f>
        <v>0</v>
      </c>
      <c r="L16" s="44">
        <f t="shared" ref="L16" si="17">H16/$D16</f>
        <v>1</v>
      </c>
      <c r="M16" s="39">
        <f t="shared" ref="M16" si="18">SUM(I16:L16)</f>
        <v>1</v>
      </c>
      <c r="O16" s="43">
        <f>COUNTIFS(Data!$C$2:$C$110,Calc!$B16,Data!$J$2:$J$110,Calc!O$4)</f>
        <v>0</v>
      </c>
      <c r="P16" s="43">
        <f>COUNTIFS(Data!$C$2:$C$110,Calc!$B16,Data!$J$2:$J$110,Calc!P$4)</f>
        <v>0</v>
      </c>
      <c r="Q16" s="43">
        <f>COUNTIFS(Data!$C$2:$C$110,Calc!$B16,Data!$J$2:$J$110,Calc!Q$4)</f>
        <v>0</v>
      </c>
      <c r="R16" s="43">
        <f>COUNTIFS(Data!$C$2:$C$110,Calc!$B16,Data!$J$2:$J$110,Calc!R$4)</f>
        <v>8</v>
      </c>
      <c r="S16" s="42">
        <f t="shared" ref="S16" si="19">Q16/$D16</f>
        <v>0</v>
      </c>
      <c r="T16" s="42">
        <f t="shared" ref="T16" si="20">P16/$D16</f>
        <v>0</v>
      </c>
      <c r="U16" s="42">
        <f t="shared" ref="U16" si="21">O16/$D16</f>
        <v>0</v>
      </c>
      <c r="V16" s="42">
        <f t="shared" ref="V16" si="22">R16/$D16</f>
        <v>1</v>
      </c>
      <c r="W16" s="45">
        <f t="shared" ref="W16" si="23">SUM(S16:V16)</f>
        <v>1</v>
      </c>
    </row>
    <row r="17" spans="2:23" x14ac:dyDescent="0.35">
      <c r="B17" s="1">
        <v>2</v>
      </c>
      <c r="C17" t="s">
        <v>12</v>
      </c>
      <c r="D17" s="43">
        <v>10</v>
      </c>
      <c r="E17" s="43">
        <f>COUNTIFS(Data!$C$2:$C$110,Calc!$B17,Data!$I$2:$I$110,Calc!E$4)</f>
        <v>0</v>
      </c>
      <c r="F17" s="43">
        <f>COUNTIFS(Data!$C$2:$C$110,Calc!$B17,Data!$I$2:$I$110,Calc!F$4)</f>
        <v>0</v>
      </c>
      <c r="G17" s="43">
        <f>COUNTIFS(Data!$C$2:$C$110,Calc!$B17,Data!$I$2:$I$110,Calc!G$4)</f>
        <v>0</v>
      </c>
      <c r="H17" s="43">
        <f>COUNTIFS(Data!$C$2:$C$110,Calc!$B17,Data!$I$2:$I$110,Calc!H$4)</f>
        <v>10</v>
      </c>
      <c r="I17" s="44">
        <f t="shared" ref="I17:I23" si="24">G17/$D17</f>
        <v>0</v>
      </c>
      <c r="J17" s="44">
        <f t="shared" ref="J17:J21" si="25">F17/$D17</f>
        <v>0</v>
      </c>
      <c r="K17" s="44">
        <f t="shared" ref="K17:K21" si="26">E17/$D17</f>
        <v>0</v>
      </c>
      <c r="L17" s="44">
        <f t="shared" ref="L17:L21" si="27">H17/$D17</f>
        <v>1</v>
      </c>
      <c r="M17" s="40">
        <f t="shared" ref="M17:M21" si="28">SUM(I17:L17)</f>
        <v>1</v>
      </c>
      <c r="O17" s="43">
        <f>COUNTIFS(Data!$C$2:$C$110,Calc!$B17,Data!$J$2:$J$110,Calc!O$4)</f>
        <v>0</v>
      </c>
      <c r="P17" s="43">
        <f>COUNTIFS(Data!$C$2:$C$110,Calc!$B17,Data!$J$2:$J$110,Calc!P$4)</f>
        <v>0</v>
      </c>
      <c r="Q17" s="43">
        <f>COUNTIFS(Data!$C$2:$C$110,Calc!$B17,Data!$J$2:$J$110,Calc!Q$4)</f>
        <v>0</v>
      </c>
      <c r="R17" s="43">
        <f>COUNTIFS(Data!$C$2:$C$110,Calc!$B17,Data!$J$2:$J$110,Calc!R$4)</f>
        <v>10</v>
      </c>
      <c r="S17" s="42">
        <f t="shared" ref="S17:S21" si="29">Q17/$D17</f>
        <v>0</v>
      </c>
      <c r="T17" s="42">
        <f t="shared" ref="T17:T21" si="30">P17/$D17</f>
        <v>0</v>
      </c>
      <c r="U17" s="42">
        <f t="shared" ref="U17:U21" si="31">O17/$D17</f>
        <v>0</v>
      </c>
      <c r="V17" s="42">
        <f t="shared" ref="V17:V21" si="32">R17/$D17</f>
        <v>1</v>
      </c>
      <c r="W17" s="45">
        <f t="shared" ref="W17:W21" si="33">SUM(S17:V17)</f>
        <v>1</v>
      </c>
    </row>
    <row r="18" spans="2:23" x14ac:dyDescent="0.35">
      <c r="B18" s="1">
        <v>3</v>
      </c>
      <c r="C18" t="s">
        <v>14</v>
      </c>
      <c r="D18" s="43">
        <f>COUNTIF(Data!$C$2:$C$110,Calc!B18)</f>
        <v>13</v>
      </c>
      <c r="E18" s="43">
        <f>COUNTIFS(Data!$C$2:$C$110,Calc!$B18,Data!$I$2:$I$110,Calc!E$4)</f>
        <v>0</v>
      </c>
      <c r="F18" s="43">
        <f>COUNTIFS(Data!$C$2:$C$110,Calc!$B18,Data!$I$2:$I$110,Calc!F$4)</f>
        <v>0</v>
      </c>
      <c r="G18" s="43">
        <f>COUNTIFS(Data!$C$2:$C$110,Calc!$B18,Data!$I$2:$I$110,Calc!G$4)</f>
        <v>0</v>
      </c>
      <c r="H18" s="43">
        <f>COUNTIFS(Data!$C$2:$C$110,Calc!$B18,Data!$I$2:$I$110,Calc!H$4)</f>
        <v>13</v>
      </c>
      <c r="I18" s="44">
        <f t="shared" si="24"/>
        <v>0</v>
      </c>
      <c r="J18" s="44">
        <f t="shared" si="25"/>
        <v>0</v>
      </c>
      <c r="K18" s="44">
        <f t="shared" si="26"/>
        <v>0</v>
      </c>
      <c r="L18" s="44">
        <f t="shared" si="27"/>
        <v>1</v>
      </c>
      <c r="M18" s="40">
        <f t="shared" si="28"/>
        <v>1</v>
      </c>
      <c r="O18" s="43">
        <f>COUNTIFS(Data!$C$2:$C$110,Calc!$B18,Data!$J$2:$J$110,Calc!O$4)</f>
        <v>0</v>
      </c>
      <c r="P18" s="43">
        <f>COUNTIFS(Data!$C$2:$C$110,Calc!$B18,Data!$J$2:$J$110,Calc!P$4)</f>
        <v>0</v>
      </c>
      <c r="Q18" s="43">
        <f>COUNTIFS(Data!$C$2:$C$110,Calc!$B18,Data!$J$2:$J$110,Calc!Q$4)</f>
        <v>0</v>
      </c>
      <c r="R18" s="43">
        <f>COUNTIFS(Data!$C$2:$C$110,Calc!$B18,Data!$J$2:$J$110,Calc!R$4)</f>
        <v>13</v>
      </c>
      <c r="S18" s="42">
        <f t="shared" si="29"/>
        <v>0</v>
      </c>
      <c r="T18" s="42">
        <f t="shared" si="30"/>
        <v>0</v>
      </c>
      <c r="U18" s="42">
        <f t="shared" si="31"/>
        <v>0</v>
      </c>
      <c r="V18" s="42">
        <f t="shared" si="32"/>
        <v>1</v>
      </c>
      <c r="W18" s="45">
        <f t="shared" si="33"/>
        <v>1</v>
      </c>
    </row>
    <row r="19" spans="2:23" x14ac:dyDescent="0.35">
      <c r="B19" s="1">
        <v>4</v>
      </c>
      <c r="C19" t="s">
        <v>16</v>
      </c>
      <c r="D19" s="43">
        <f>COUNTIF(Data!$C$2:$C$110,Calc!B19)</f>
        <v>8</v>
      </c>
      <c r="E19" s="43">
        <f>COUNTIFS(Data!$C$2:$C$110,Calc!$B19,Data!$I$2:$I$110,Calc!E$4)</f>
        <v>0</v>
      </c>
      <c r="F19" s="43">
        <f>COUNTIFS(Data!$C$2:$C$110,Calc!$B19,Data!$I$2:$I$110,Calc!F$4)</f>
        <v>0</v>
      </c>
      <c r="G19" s="43">
        <f>COUNTIFS(Data!$C$2:$C$110,Calc!$B19,Data!$I$2:$I$110,Calc!G$4)</f>
        <v>0</v>
      </c>
      <c r="H19" s="43">
        <f>COUNTIFS(Data!$C$2:$C$110,Calc!$B19,Data!$I$2:$I$110,Calc!H$4)</f>
        <v>8</v>
      </c>
      <c r="I19" s="44">
        <f t="shared" si="24"/>
        <v>0</v>
      </c>
      <c r="J19" s="44">
        <f t="shared" si="25"/>
        <v>0</v>
      </c>
      <c r="K19" s="44">
        <f t="shared" si="26"/>
        <v>0</v>
      </c>
      <c r="L19" s="44">
        <f t="shared" si="27"/>
        <v>1</v>
      </c>
      <c r="M19" s="40">
        <f t="shared" si="28"/>
        <v>1</v>
      </c>
      <c r="O19" s="43">
        <f>COUNTIFS(Data!$C$2:$C$110,Calc!$B19,Data!$J$2:$J$110,Calc!O$4)</f>
        <v>0</v>
      </c>
      <c r="P19" s="43">
        <f>COUNTIFS(Data!$C$2:$C$110,Calc!$B19,Data!$J$2:$J$110,Calc!P$4)</f>
        <v>0</v>
      </c>
      <c r="Q19" s="43">
        <f>COUNTIFS(Data!$C$2:$C$110,Calc!$B19,Data!$J$2:$J$110,Calc!Q$4)</f>
        <v>0</v>
      </c>
      <c r="R19" s="43">
        <f>COUNTIFS(Data!$C$2:$C$110,Calc!$B19,Data!$J$2:$J$110,Calc!R$4)</f>
        <v>8</v>
      </c>
      <c r="S19" s="42">
        <f t="shared" si="29"/>
        <v>0</v>
      </c>
      <c r="T19" s="42">
        <f t="shared" si="30"/>
        <v>0</v>
      </c>
      <c r="U19" s="42">
        <f t="shared" si="31"/>
        <v>0</v>
      </c>
      <c r="V19" s="42">
        <f t="shared" si="32"/>
        <v>1</v>
      </c>
      <c r="W19" s="45">
        <f t="shared" si="33"/>
        <v>1</v>
      </c>
    </row>
    <row r="20" spans="2:23" x14ac:dyDescent="0.35">
      <c r="B20" s="1">
        <v>5</v>
      </c>
      <c r="C20" t="s">
        <v>18</v>
      </c>
      <c r="D20" s="43">
        <v>17</v>
      </c>
      <c r="E20" s="43">
        <f>COUNTIFS(Data!$C$2:$C$110,Calc!$B20,Data!$I$2:$I$110,Calc!E$4)</f>
        <v>0</v>
      </c>
      <c r="F20" s="43">
        <f>COUNTIFS(Data!$C$2:$C$110,Calc!$B20,Data!$I$2:$I$110,Calc!F$4)</f>
        <v>0</v>
      </c>
      <c r="G20" s="43">
        <f>COUNTIFS(Data!$C$2:$C$110,Calc!$B20,Data!$I$2:$I$110,Calc!G$4)</f>
        <v>0</v>
      </c>
      <c r="H20" s="43">
        <f>COUNTIFS(Data!$C$2:$C$110,Calc!$B20,Data!$I$2:$I$110,Calc!H$4)</f>
        <v>17</v>
      </c>
      <c r="I20" s="44">
        <f t="shared" si="24"/>
        <v>0</v>
      </c>
      <c r="J20" s="44">
        <f t="shared" si="25"/>
        <v>0</v>
      </c>
      <c r="K20" s="44">
        <f t="shared" si="26"/>
        <v>0</v>
      </c>
      <c r="L20" s="44">
        <f t="shared" si="27"/>
        <v>1</v>
      </c>
      <c r="M20" s="40">
        <f t="shared" si="28"/>
        <v>1</v>
      </c>
      <c r="O20" s="43">
        <f>COUNTIFS(Data!$C$2:$C$110,Calc!$B20,Data!$J$2:$J$110,Calc!O$4)</f>
        <v>0</v>
      </c>
      <c r="P20" s="43">
        <f>COUNTIFS(Data!$C$2:$C$110,Calc!$B20,Data!$J$2:$J$110,Calc!P$4)</f>
        <v>0</v>
      </c>
      <c r="Q20" s="43">
        <f>COUNTIFS(Data!$C$2:$C$110,Calc!$B20,Data!$J$2:$J$110,Calc!Q$4)</f>
        <v>0</v>
      </c>
      <c r="R20" s="43">
        <f>COUNTIFS(Data!$C$2:$C$110,Calc!$B20,Data!$J$2:$J$110,Calc!R$4)</f>
        <v>17</v>
      </c>
      <c r="S20" s="42">
        <f t="shared" si="29"/>
        <v>0</v>
      </c>
      <c r="T20" s="42">
        <f t="shared" si="30"/>
        <v>0</v>
      </c>
      <c r="U20" s="42">
        <f t="shared" si="31"/>
        <v>0</v>
      </c>
      <c r="V20" s="42">
        <f t="shared" si="32"/>
        <v>1</v>
      </c>
      <c r="W20" s="45">
        <f t="shared" si="33"/>
        <v>1</v>
      </c>
    </row>
    <row r="21" spans="2:23" x14ac:dyDescent="0.35">
      <c r="B21" s="1">
        <v>6</v>
      </c>
      <c r="C21" t="s">
        <v>20</v>
      </c>
      <c r="D21" s="43">
        <v>14</v>
      </c>
      <c r="E21" s="43">
        <f>COUNTIFS(Data!$C$2:$C$110,Calc!$B21,Data!$I$2:$I$110,Calc!E$4)</f>
        <v>0</v>
      </c>
      <c r="F21" s="43">
        <f>COUNTIFS(Data!$C$2:$C$110,Calc!$B21,Data!$I$2:$I$110,Calc!F$4)</f>
        <v>0</v>
      </c>
      <c r="G21" s="43">
        <f>COUNTIFS(Data!$C$2:$C$110,Calc!$B21,Data!$I$2:$I$110,Calc!G$4)</f>
        <v>0</v>
      </c>
      <c r="H21" s="43">
        <f>COUNTIFS(Data!$C$2:$C$110,Calc!$B21,Data!$I$2:$I$110,Calc!H$4)</f>
        <v>14</v>
      </c>
      <c r="I21" s="44">
        <f t="shared" si="24"/>
        <v>0</v>
      </c>
      <c r="J21" s="44">
        <f t="shared" si="25"/>
        <v>0</v>
      </c>
      <c r="K21" s="44">
        <f t="shared" si="26"/>
        <v>0</v>
      </c>
      <c r="L21" s="44">
        <f t="shared" si="27"/>
        <v>1</v>
      </c>
      <c r="M21" s="40">
        <f t="shared" si="28"/>
        <v>1</v>
      </c>
      <c r="O21" s="43">
        <f>COUNTIFS(Data!$C$2:$C$110,Calc!$B21,Data!$J$2:$J$110,Calc!O$4)</f>
        <v>0</v>
      </c>
      <c r="P21" s="43">
        <f>COUNTIFS(Data!$C$2:$C$110,Calc!$B21,Data!$J$2:$J$110,Calc!P$4)</f>
        <v>0</v>
      </c>
      <c r="Q21" s="43">
        <f>COUNTIFS(Data!$C$2:$C$110,Calc!$B21,Data!$J$2:$J$110,Calc!Q$4)</f>
        <v>0</v>
      </c>
      <c r="R21" s="43">
        <f>COUNTIFS(Data!$C$2:$C$110,Calc!$B21,Data!$J$2:$J$110,Calc!R$4)</f>
        <v>14</v>
      </c>
      <c r="S21" s="42">
        <f t="shared" si="29"/>
        <v>0</v>
      </c>
      <c r="T21" s="42">
        <f t="shared" si="30"/>
        <v>0</v>
      </c>
      <c r="U21" s="42">
        <f t="shared" si="31"/>
        <v>0</v>
      </c>
      <c r="V21" s="42">
        <f t="shared" si="32"/>
        <v>1</v>
      </c>
      <c r="W21" s="45">
        <f t="shared" si="33"/>
        <v>1</v>
      </c>
    </row>
    <row r="22" spans="2:23" x14ac:dyDescent="0.35">
      <c r="B22" s="1">
        <v>7</v>
      </c>
      <c r="C22" t="s">
        <v>22</v>
      </c>
      <c r="D22" s="43">
        <v>8</v>
      </c>
      <c r="E22" s="43">
        <f>COUNTIFS(Data!$C$2:$C$110,Calc!$B22,Data!$I$2:$I$110,Calc!E$4)</f>
        <v>0</v>
      </c>
      <c r="F22" s="43">
        <f>COUNTIFS(Data!$C$2:$C$110,Calc!$B22,Data!$I$2:$I$110,Calc!F$4)</f>
        <v>0</v>
      </c>
      <c r="G22" s="43">
        <f>COUNTIFS(Data!$C$2:$C$110,Calc!$B22,Data!$I$2:$I$110,Calc!G$4)</f>
        <v>0</v>
      </c>
      <c r="H22" s="43">
        <f>COUNTIFS(Data!$C$2:$C$110,Calc!$B22,Data!$I$2:$I$110,Calc!H$4)</f>
        <v>8</v>
      </c>
      <c r="I22" s="44">
        <f t="shared" si="24"/>
        <v>0</v>
      </c>
      <c r="J22" s="44">
        <f t="shared" ref="J22:J23" si="34">F22/$D22</f>
        <v>0</v>
      </c>
      <c r="K22" s="44">
        <f t="shared" ref="K22:K23" si="35">E22/$D22</f>
        <v>0</v>
      </c>
      <c r="L22" s="44">
        <f t="shared" ref="L22:L23" si="36">H22/$D22</f>
        <v>1</v>
      </c>
      <c r="M22" s="40">
        <f t="shared" ref="M22:M23" si="37">SUM(I22:L22)</f>
        <v>1</v>
      </c>
      <c r="O22" s="43">
        <f>COUNTIFS(Data!$C$2:$C$110,Calc!$B22,Data!$J$2:$J$110,Calc!O$4)</f>
        <v>0</v>
      </c>
      <c r="P22" s="43">
        <f>COUNTIFS(Data!$C$2:$C$110,Calc!$B22,Data!$J$2:$J$110,Calc!P$4)</f>
        <v>0</v>
      </c>
      <c r="Q22" s="43">
        <f>COUNTIFS(Data!$C$2:$C$110,Calc!$B22,Data!$J$2:$J$110,Calc!Q$4)</f>
        <v>0</v>
      </c>
      <c r="R22" s="43">
        <f>COUNTIFS(Data!$C$2:$C$110,Calc!$B22,Data!$J$2:$J$110,Calc!R$4)</f>
        <v>8</v>
      </c>
      <c r="S22" s="42">
        <f t="shared" ref="S22:S23" si="38">Q22/$D22</f>
        <v>0</v>
      </c>
      <c r="T22" s="42">
        <f t="shared" ref="T22:T23" si="39">P22/$D22</f>
        <v>0</v>
      </c>
      <c r="U22" s="42">
        <f t="shared" ref="U22:U23" si="40">O22/$D22</f>
        <v>0</v>
      </c>
      <c r="V22" s="42">
        <f t="shared" ref="V22:V23" si="41">R22/$D22</f>
        <v>1</v>
      </c>
      <c r="W22" s="45">
        <f t="shared" ref="W22:W23" si="42">SUM(S22:V22)</f>
        <v>1</v>
      </c>
    </row>
    <row r="23" spans="2:23" x14ac:dyDescent="0.35">
      <c r="B23" s="1">
        <v>8</v>
      </c>
      <c r="C23" t="s">
        <v>25</v>
      </c>
      <c r="D23" s="43">
        <v>10</v>
      </c>
      <c r="E23" s="43">
        <f>COUNTIFS(Data!$C$2:$C$110,Calc!$B23,Data!$I$2:$I$110,Calc!E$4)</f>
        <v>0</v>
      </c>
      <c r="F23" s="43">
        <f>COUNTIFS(Data!$C$2:$C$110,Calc!$B23,Data!$I$2:$I$110,Calc!F$4)</f>
        <v>0</v>
      </c>
      <c r="G23" s="43">
        <f>COUNTIFS(Data!$C$2:$C$110,Calc!$B23,Data!$I$2:$I$110,Calc!G$4)</f>
        <v>0</v>
      </c>
      <c r="H23" s="43">
        <f>COUNTIFS(Data!$C$2:$C$110,Calc!$B23,Data!$I$2:$I$110,Calc!H$4)</f>
        <v>10</v>
      </c>
      <c r="I23" s="44">
        <f t="shared" si="24"/>
        <v>0</v>
      </c>
      <c r="J23" s="44">
        <f t="shared" si="34"/>
        <v>0</v>
      </c>
      <c r="K23" s="44">
        <f t="shared" si="35"/>
        <v>0</v>
      </c>
      <c r="L23" s="44">
        <f t="shared" si="36"/>
        <v>1</v>
      </c>
      <c r="M23" s="40">
        <f t="shared" si="37"/>
        <v>1</v>
      </c>
      <c r="O23" s="43">
        <f>COUNTIFS(Data!$C$2:$C$110,Calc!$B23,Data!$J$2:$J$110,Calc!O$4)</f>
        <v>0</v>
      </c>
      <c r="P23" s="43">
        <f>COUNTIFS(Data!$C$2:$C$110,Calc!$B23,Data!$J$2:$J$110,Calc!P$4)</f>
        <v>0</v>
      </c>
      <c r="Q23" s="43">
        <f>COUNTIFS(Data!$C$2:$C$110,Calc!$B23,Data!$J$2:$J$110,Calc!Q$4)</f>
        <v>0</v>
      </c>
      <c r="R23" s="43">
        <f>COUNTIFS(Data!$C$2:$C$110,Calc!$B23,Data!$J$2:$J$110,Calc!R$4)</f>
        <v>10</v>
      </c>
      <c r="S23" s="42">
        <f t="shared" si="38"/>
        <v>0</v>
      </c>
      <c r="T23" s="42">
        <f t="shared" si="39"/>
        <v>0</v>
      </c>
      <c r="U23" s="42">
        <f t="shared" si="40"/>
        <v>0</v>
      </c>
      <c r="V23" s="42">
        <f t="shared" si="41"/>
        <v>1</v>
      </c>
      <c r="W23" s="45">
        <f t="shared" si="42"/>
        <v>1</v>
      </c>
    </row>
    <row r="24" spans="2:23" x14ac:dyDescent="0.35">
      <c r="M24" s="5"/>
      <c r="W24" s="5"/>
    </row>
    <row r="25" spans="2:23" x14ac:dyDescent="0.35">
      <c r="D25" s="41">
        <f>SUM(D6:D11)</f>
        <v>70</v>
      </c>
      <c r="E25" s="41">
        <f>SUM(E16:E21)</f>
        <v>0</v>
      </c>
      <c r="F25" s="41">
        <f t="shared" ref="F25:H25" si="43">SUM(F16:F21)</f>
        <v>0</v>
      </c>
      <c r="G25" s="41">
        <f t="shared" si="43"/>
        <v>0</v>
      </c>
      <c r="H25" s="41">
        <f t="shared" si="43"/>
        <v>70</v>
      </c>
      <c r="I25" s="42">
        <f>G25/$D25</f>
        <v>0</v>
      </c>
      <c r="J25" s="42">
        <f>F25/$D25</f>
        <v>0</v>
      </c>
      <c r="K25" s="42">
        <f>E25/$D25</f>
        <v>0</v>
      </c>
      <c r="L25" s="42">
        <f>H25/$D25</f>
        <v>1</v>
      </c>
      <c r="M25" s="45">
        <f>SUM(I25:L25)</f>
        <v>1</v>
      </c>
      <c r="O25" s="41">
        <f t="shared" ref="O25:R25" si="44">SUM(O16:O21)</f>
        <v>0</v>
      </c>
      <c r="P25" s="41">
        <f t="shared" si="44"/>
        <v>0</v>
      </c>
      <c r="Q25" s="41">
        <f t="shared" si="44"/>
        <v>0</v>
      </c>
      <c r="R25" s="41">
        <f t="shared" si="44"/>
        <v>70</v>
      </c>
      <c r="S25" s="42">
        <f>Q25/$D25</f>
        <v>0</v>
      </c>
      <c r="T25" s="42">
        <f>P25/$D25</f>
        <v>0</v>
      </c>
      <c r="U25" s="42">
        <f>O25/$D25</f>
        <v>0</v>
      </c>
      <c r="V25" s="42">
        <f>R25/$D25</f>
        <v>1</v>
      </c>
      <c r="W25" s="45">
        <f>SUM(S25:V25)</f>
        <v>1</v>
      </c>
    </row>
  </sheetData>
  <conditionalFormatting sqref="M6:M13 M16:M23 W16:W23">
    <cfRule type="cellIs" dxfId="36" priority="7" operator="notEqual">
      <formula>1</formula>
    </cfRule>
  </conditionalFormatting>
  <conditionalFormatting sqref="M25">
    <cfRule type="cellIs" dxfId="35" priority="6" operator="notEqual">
      <formula>1</formula>
    </cfRule>
  </conditionalFormatting>
  <conditionalFormatting sqref="W6:W13">
    <cfRule type="cellIs" dxfId="34" priority="5" operator="notEqual">
      <formula>1</formula>
    </cfRule>
  </conditionalFormatting>
  <conditionalFormatting sqref="W25">
    <cfRule type="cellIs" dxfId="33" priority="1" operator="notEqual">
      <formula>1</formula>
    </cfRule>
  </conditionalFormatting>
  <pageMargins left="0.7" right="0.7" top="0.75" bottom="0.75" header="0.3" footer="0.3"/>
  <pageSetup paperSize="9" orientation="portrait" horizontalDpi="4294967292" verticalDpi="1200" r:id="rId1"/>
  <ignoredErrors>
    <ignoredError sqref="K6 K16 U6 U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0" tint="-0.499984740745262"/>
  </sheetPr>
  <dimension ref="B5:N157"/>
  <sheetViews>
    <sheetView topLeftCell="A113" zoomScale="80" zoomScaleNormal="80" workbookViewId="0">
      <selection activeCell="M20" sqref="M20"/>
    </sheetView>
  </sheetViews>
  <sheetFormatPr defaultColWidth="9" defaultRowHeight="14.5" x14ac:dyDescent="0.35"/>
  <cols>
    <col min="1" max="1" width="4.7265625" customWidth="1"/>
    <col min="2" max="2" width="50.81640625" bestFit="1" customWidth="1"/>
    <col min="3" max="3" width="7" customWidth="1"/>
    <col min="4" max="4" width="4.7265625" customWidth="1"/>
    <col min="5" max="5" width="23.453125" bestFit="1" customWidth="1"/>
    <col min="6" max="6" width="4.7265625" customWidth="1"/>
    <col min="7" max="7" width="42.7265625" bestFit="1" customWidth="1"/>
    <col min="8" max="8" width="16.7265625" bestFit="1" customWidth="1"/>
    <col min="13" max="13" width="38.7265625" bestFit="1" customWidth="1"/>
    <col min="14" max="14" width="16.7265625" bestFit="1" customWidth="1"/>
  </cols>
  <sheetData>
    <row r="5" spans="2:14" ht="15" customHeight="1" x14ac:dyDescent="0.35">
      <c r="B5" s="53" t="s">
        <v>40</v>
      </c>
      <c r="C5" s="53" t="s">
        <v>41</v>
      </c>
      <c r="D5" s="53"/>
      <c r="E5" s="53" t="s">
        <v>42</v>
      </c>
      <c r="F5" s="53"/>
      <c r="G5" s="53" t="s">
        <v>43</v>
      </c>
      <c r="H5" s="53" t="s">
        <v>44</v>
      </c>
      <c r="I5" s="53" t="s">
        <v>45</v>
      </c>
      <c r="J5" s="53"/>
      <c r="K5" s="53"/>
      <c r="L5" s="53"/>
      <c r="M5" s="53" t="s">
        <v>46</v>
      </c>
      <c r="N5" s="53" t="s">
        <v>44</v>
      </c>
    </row>
    <row r="6" spans="2:14" x14ac:dyDescent="0.35">
      <c r="B6" t="s">
        <v>47</v>
      </c>
      <c r="C6" s="1">
        <v>0</v>
      </c>
      <c r="E6" t="s">
        <v>47</v>
      </c>
      <c r="G6" t="s">
        <v>48</v>
      </c>
      <c r="H6" t="s">
        <v>49</v>
      </c>
      <c r="I6" t="s">
        <v>50</v>
      </c>
      <c r="M6" t="s">
        <v>51</v>
      </c>
      <c r="N6" t="s">
        <v>51</v>
      </c>
    </row>
    <row r="7" spans="2:14" x14ac:dyDescent="0.35">
      <c r="B7" t="s">
        <v>52</v>
      </c>
      <c r="C7" s="1">
        <v>1</v>
      </c>
      <c r="E7" t="s">
        <v>53</v>
      </c>
      <c r="G7" t="s">
        <v>54</v>
      </c>
      <c r="H7" t="s">
        <v>49</v>
      </c>
      <c r="I7" t="s">
        <v>55</v>
      </c>
      <c r="M7" t="s">
        <v>56</v>
      </c>
      <c r="N7" t="s">
        <v>57</v>
      </c>
    </row>
    <row r="8" spans="2:14" x14ac:dyDescent="0.35">
      <c r="B8" t="s">
        <v>58</v>
      </c>
      <c r="C8" s="1">
        <v>2</v>
      </c>
      <c r="E8" t="s">
        <v>59</v>
      </c>
      <c r="G8" t="s">
        <v>60</v>
      </c>
      <c r="H8" t="s">
        <v>49</v>
      </c>
      <c r="I8" t="s">
        <v>61</v>
      </c>
      <c r="M8" t="s">
        <v>62</v>
      </c>
      <c r="N8" t="s">
        <v>63</v>
      </c>
    </row>
    <row r="9" spans="2:14" x14ac:dyDescent="0.35">
      <c r="B9" t="s">
        <v>64</v>
      </c>
      <c r="C9" s="1">
        <v>3</v>
      </c>
      <c r="E9" t="s">
        <v>65</v>
      </c>
      <c r="G9" t="s">
        <v>66</v>
      </c>
      <c r="H9" t="s">
        <v>49</v>
      </c>
      <c r="I9" t="s">
        <v>67</v>
      </c>
      <c r="M9" t="s">
        <v>68</v>
      </c>
      <c r="N9" t="s">
        <v>69</v>
      </c>
    </row>
    <row r="10" spans="2:14" x14ac:dyDescent="0.35">
      <c r="E10" t="s">
        <v>70</v>
      </c>
      <c r="G10" t="s">
        <v>71</v>
      </c>
      <c r="H10" t="s">
        <v>49</v>
      </c>
      <c r="I10" t="s">
        <v>72</v>
      </c>
      <c r="M10" t="s">
        <v>73</v>
      </c>
      <c r="N10" t="s">
        <v>74</v>
      </c>
    </row>
    <row r="11" spans="2:14" x14ac:dyDescent="0.35">
      <c r="G11" t="s">
        <v>75</v>
      </c>
      <c r="H11" t="s">
        <v>49</v>
      </c>
      <c r="I11" t="s">
        <v>76</v>
      </c>
      <c r="M11" t="s">
        <v>77</v>
      </c>
      <c r="N11" t="s">
        <v>78</v>
      </c>
    </row>
    <row r="12" spans="2:14" x14ac:dyDescent="0.35">
      <c r="G12" t="s">
        <v>79</v>
      </c>
      <c r="H12" t="s">
        <v>49</v>
      </c>
      <c r="I12" t="s">
        <v>80</v>
      </c>
      <c r="M12" t="s">
        <v>81</v>
      </c>
      <c r="N12" t="s">
        <v>82</v>
      </c>
    </row>
    <row r="13" spans="2:14" x14ac:dyDescent="0.35">
      <c r="G13" t="s">
        <v>83</v>
      </c>
      <c r="H13" t="s">
        <v>49</v>
      </c>
      <c r="I13" t="s">
        <v>84</v>
      </c>
      <c r="M13" t="s">
        <v>85</v>
      </c>
      <c r="N13" t="s">
        <v>86</v>
      </c>
    </row>
    <row r="14" spans="2:14" x14ac:dyDescent="0.35">
      <c r="G14" t="s">
        <v>87</v>
      </c>
      <c r="H14" t="s">
        <v>49</v>
      </c>
      <c r="I14" t="s">
        <v>88</v>
      </c>
      <c r="M14" t="s">
        <v>89</v>
      </c>
      <c r="N14" t="s">
        <v>90</v>
      </c>
    </row>
    <row r="15" spans="2:14" x14ac:dyDescent="0.35">
      <c r="G15" t="s">
        <v>91</v>
      </c>
      <c r="H15" t="s">
        <v>49</v>
      </c>
      <c r="I15" t="s">
        <v>92</v>
      </c>
      <c r="M15" t="s">
        <v>93</v>
      </c>
      <c r="N15" t="s">
        <v>94</v>
      </c>
    </row>
    <row r="16" spans="2:14" x14ac:dyDescent="0.35">
      <c r="G16" t="s">
        <v>95</v>
      </c>
      <c r="H16" t="s">
        <v>49</v>
      </c>
      <c r="I16" t="s">
        <v>96</v>
      </c>
      <c r="M16" t="s">
        <v>97</v>
      </c>
    </row>
    <row r="17" spans="7:13" x14ac:dyDescent="0.35">
      <c r="G17" t="s">
        <v>98</v>
      </c>
      <c r="H17" t="s">
        <v>99</v>
      </c>
      <c r="I17" t="s">
        <v>100</v>
      </c>
      <c r="M17" t="s">
        <v>101</v>
      </c>
    </row>
    <row r="18" spans="7:13" x14ac:dyDescent="0.35">
      <c r="G18" t="s">
        <v>102</v>
      </c>
      <c r="H18" t="s">
        <v>99</v>
      </c>
      <c r="I18" t="s">
        <v>103</v>
      </c>
      <c r="M18" t="s">
        <v>104</v>
      </c>
    </row>
    <row r="19" spans="7:13" ht="15" customHeight="1" x14ac:dyDescent="0.35">
      <c r="G19" t="s">
        <v>105</v>
      </c>
      <c r="H19" t="s">
        <v>99</v>
      </c>
      <c r="I19" t="s">
        <v>106</v>
      </c>
      <c r="M19" t="s">
        <v>107</v>
      </c>
    </row>
    <row r="20" spans="7:13" x14ac:dyDescent="0.35">
      <c r="G20" t="s">
        <v>108</v>
      </c>
      <c r="H20" t="s">
        <v>99</v>
      </c>
      <c r="I20" t="s">
        <v>109</v>
      </c>
      <c r="M20" t="s">
        <v>110</v>
      </c>
    </row>
    <row r="21" spans="7:13" x14ac:dyDescent="0.35">
      <c r="G21" t="s">
        <v>111</v>
      </c>
      <c r="H21" t="s">
        <v>99</v>
      </c>
      <c r="I21" t="s">
        <v>112</v>
      </c>
      <c r="M21" t="s">
        <v>113</v>
      </c>
    </row>
    <row r="22" spans="7:13" x14ac:dyDescent="0.35">
      <c r="G22" t="s">
        <v>114</v>
      </c>
      <c r="H22" t="s">
        <v>99</v>
      </c>
      <c r="I22" t="s">
        <v>115</v>
      </c>
      <c r="M22" t="s">
        <v>116</v>
      </c>
    </row>
    <row r="23" spans="7:13" x14ac:dyDescent="0.35">
      <c r="G23" t="s">
        <v>117</v>
      </c>
      <c r="H23" t="s">
        <v>99</v>
      </c>
      <c r="I23" t="s">
        <v>118</v>
      </c>
      <c r="M23" t="s">
        <v>119</v>
      </c>
    </row>
    <row r="24" spans="7:13" x14ac:dyDescent="0.35">
      <c r="G24" t="s">
        <v>120</v>
      </c>
      <c r="H24" t="s">
        <v>99</v>
      </c>
      <c r="I24" t="s">
        <v>121</v>
      </c>
      <c r="M24" t="s">
        <v>122</v>
      </c>
    </row>
    <row r="25" spans="7:13" x14ac:dyDescent="0.35">
      <c r="G25" t="s">
        <v>123</v>
      </c>
      <c r="H25" t="s">
        <v>99</v>
      </c>
      <c r="I25" t="s">
        <v>124</v>
      </c>
      <c r="M25" t="s">
        <v>125</v>
      </c>
    </row>
    <row r="26" spans="7:13" x14ac:dyDescent="0.35">
      <c r="G26" t="s">
        <v>126</v>
      </c>
      <c r="H26" t="s">
        <v>69</v>
      </c>
      <c r="I26" t="s">
        <v>127</v>
      </c>
      <c r="M26" t="s">
        <v>128</v>
      </c>
    </row>
    <row r="27" spans="7:13" x14ac:dyDescent="0.35">
      <c r="G27" t="s">
        <v>129</v>
      </c>
      <c r="H27" t="s">
        <v>69</v>
      </c>
      <c r="I27" t="s">
        <v>62</v>
      </c>
      <c r="M27" t="s">
        <v>55</v>
      </c>
    </row>
    <row r="28" spans="7:13" x14ac:dyDescent="0.35">
      <c r="G28" t="s">
        <v>130</v>
      </c>
      <c r="H28" t="s">
        <v>69</v>
      </c>
      <c r="I28" t="s">
        <v>81</v>
      </c>
      <c r="M28" t="s">
        <v>131</v>
      </c>
    </row>
    <row r="29" spans="7:13" x14ac:dyDescent="0.35">
      <c r="G29" t="s">
        <v>132</v>
      </c>
      <c r="H29" t="s">
        <v>69</v>
      </c>
      <c r="I29" t="s">
        <v>110</v>
      </c>
      <c r="M29" t="s">
        <v>61</v>
      </c>
    </row>
    <row r="30" spans="7:13" x14ac:dyDescent="0.35">
      <c r="G30" t="s">
        <v>133</v>
      </c>
      <c r="H30" t="s">
        <v>69</v>
      </c>
      <c r="I30" t="s">
        <v>119</v>
      </c>
      <c r="M30" t="s">
        <v>134</v>
      </c>
    </row>
    <row r="31" spans="7:13" x14ac:dyDescent="0.35">
      <c r="G31" t="s">
        <v>135</v>
      </c>
      <c r="H31" t="s">
        <v>69</v>
      </c>
      <c r="I31" t="s">
        <v>131</v>
      </c>
      <c r="M31" t="s">
        <v>136</v>
      </c>
    </row>
    <row r="32" spans="7:13" x14ac:dyDescent="0.35">
      <c r="G32" t="s">
        <v>137</v>
      </c>
      <c r="H32" t="s">
        <v>69</v>
      </c>
      <c r="I32" t="s">
        <v>138</v>
      </c>
      <c r="M32" t="s">
        <v>139</v>
      </c>
    </row>
    <row r="33" spans="7:13" x14ac:dyDescent="0.35">
      <c r="G33" t="s">
        <v>140</v>
      </c>
      <c r="H33" t="s">
        <v>69</v>
      </c>
      <c r="I33" t="s">
        <v>141</v>
      </c>
      <c r="M33" t="s">
        <v>142</v>
      </c>
    </row>
    <row r="34" spans="7:13" ht="15" customHeight="1" x14ac:dyDescent="0.35">
      <c r="G34" t="s">
        <v>143</v>
      </c>
      <c r="H34" t="s">
        <v>69</v>
      </c>
      <c r="I34" t="s">
        <v>144</v>
      </c>
      <c r="M34" t="s">
        <v>145</v>
      </c>
    </row>
    <row r="35" spans="7:13" x14ac:dyDescent="0.35">
      <c r="G35" t="s">
        <v>146</v>
      </c>
      <c r="H35" t="s">
        <v>69</v>
      </c>
      <c r="I35" t="s">
        <v>147</v>
      </c>
      <c r="M35" t="s">
        <v>138</v>
      </c>
    </row>
    <row r="36" spans="7:13" x14ac:dyDescent="0.35">
      <c r="G36" t="s">
        <v>148</v>
      </c>
      <c r="H36" t="s">
        <v>69</v>
      </c>
      <c r="I36" t="s">
        <v>149</v>
      </c>
      <c r="M36" t="s">
        <v>150</v>
      </c>
    </row>
    <row r="37" spans="7:13" x14ac:dyDescent="0.35">
      <c r="G37" t="s">
        <v>151</v>
      </c>
      <c r="H37" t="s">
        <v>69</v>
      </c>
      <c r="I37" t="s">
        <v>152</v>
      </c>
      <c r="M37" t="s">
        <v>153</v>
      </c>
    </row>
    <row r="38" spans="7:13" x14ac:dyDescent="0.35">
      <c r="G38" t="s">
        <v>154</v>
      </c>
      <c r="H38" t="s">
        <v>69</v>
      </c>
      <c r="I38" t="s">
        <v>155</v>
      </c>
      <c r="M38" t="s">
        <v>100</v>
      </c>
    </row>
    <row r="39" spans="7:13" x14ac:dyDescent="0.35">
      <c r="G39" t="s">
        <v>156</v>
      </c>
      <c r="H39" t="s">
        <v>69</v>
      </c>
      <c r="I39" t="s">
        <v>157</v>
      </c>
      <c r="M39" t="s">
        <v>103</v>
      </c>
    </row>
    <row r="40" spans="7:13" x14ac:dyDescent="0.35">
      <c r="G40" t="s">
        <v>158</v>
      </c>
      <c r="H40" t="s">
        <v>69</v>
      </c>
      <c r="I40" t="s">
        <v>159</v>
      </c>
      <c r="M40" t="s">
        <v>160</v>
      </c>
    </row>
    <row r="41" spans="7:13" x14ac:dyDescent="0.35">
      <c r="G41" t="s">
        <v>161</v>
      </c>
      <c r="H41" t="s">
        <v>69</v>
      </c>
      <c r="I41" t="s">
        <v>162</v>
      </c>
      <c r="M41" t="s">
        <v>163</v>
      </c>
    </row>
    <row r="42" spans="7:13" x14ac:dyDescent="0.35">
      <c r="G42" t="s">
        <v>164</v>
      </c>
      <c r="H42" t="s">
        <v>69</v>
      </c>
      <c r="I42" t="s">
        <v>165</v>
      </c>
      <c r="M42" t="s">
        <v>166</v>
      </c>
    </row>
    <row r="43" spans="7:13" x14ac:dyDescent="0.35">
      <c r="G43" t="s">
        <v>167</v>
      </c>
      <c r="H43" t="s">
        <v>69</v>
      </c>
      <c r="I43" t="s">
        <v>168</v>
      </c>
      <c r="M43" t="s">
        <v>169</v>
      </c>
    </row>
    <row r="44" spans="7:13" x14ac:dyDescent="0.35">
      <c r="G44" t="s">
        <v>170</v>
      </c>
      <c r="H44" t="s">
        <v>69</v>
      </c>
      <c r="I44" t="s">
        <v>171</v>
      </c>
      <c r="M44" t="s">
        <v>172</v>
      </c>
    </row>
    <row r="45" spans="7:13" x14ac:dyDescent="0.35">
      <c r="G45" t="s">
        <v>173</v>
      </c>
      <c r="H45" t="s">
        <v>69</v>
      </c>
      <c r="I45" t="s">
        <v>174</v>
      </c>
      <c r="M45" t="s">
        <v>141</v>
      </c>
    </row>
    <row r="46" spans="7:13" x14ac:dyDescent="0.35">
      <c r="G46" t="s">
        <v>175</v>
      </c>
      <c r="H46" t="s">
        <v>69</v>
      </c>
      <c r="I46" t="s">
        <v>176</v>
      </c>
      <c r="M46" t="s">
        <v>177</v>
      </c>
    </row>
    <row r="47" spans="7:13" x14ac:dyDescent="0.35">
      <c r="G47" t="s">
        <v>178</v>
      </c>
      <c r="H47" t="s">
        <v>69</v>
      </c>
      <c r="I47" t="s">
        <v>179</v>
      </c>
      <c r="M47" t="s">
        <v>180</v>
      </c>
    </row>
    <row r="48" spans="7:13" x14ac:dyDescent="0.35">
      <c r="G48" t="s">
        <v>181</v>
      </c>
      <c r="H48" t="s">
        <v>69</v>
      </c>
      <c r="I48" t="s">
        <v>182</v>
      </c>
      <c r="M48" t="s">
        <v>144</v>
      </c>
    </row>
    <row r="49" spans="7:13" x14ac:dyDescent="0.35">
      <c r="G49" t="s">
        <v>183</v>
      </c>
      <c r="H49" t="s">
        <v>69</v>
      </c>
      <c r="I49" t="s">
        <v>184</v>
      </c>
      <c r="M49" t="s">
        <v>67</v>
      </c>
    </row>
    <row r="50" spans="7:13" x14ac:dyDescent="0.35">
      <c r="G50" t="s">
        <v>185</v>
      </c>
      <c r="H50" t="s">
        <v>69</v>
      </c>
      <c r="I50" t="s">
        <v>186</v>
      </c>
      <c r="M50" t="s">
        <v>187</v>
      </c>
    </row>
    <row r="51" spans="7:13" x14ac:dyDescent="0.35">
      <c r="G51" t="s">
        <v>188</v>
      </c>
      <c r="H51" t="s">
        <v>69</v>
      </c>
      <c r="I51" t="s">
        <v>189</v>
      </c>
      <c r="M51" t="s">
        <v>190</v>
      </c>
    </row>
    <row r="52" spans="7:13" x14ac:dyDescent="0.35">
      <c r="G52" t="s">
        <v>191</v>
      </c>
      <c r="H52" t="s">
        <v>69</v>
      </c>
      <c r="I52" t="s">
        <v>192</v>
      </c>
      <c r="M52" t="s">
        <v>147</v>
      </c>
    </row>
    <row r="53" spans="7:13" ht="15" customHeight="1" x14ac:dyDescent="0.35">
      <c r="G53" t="s">
        <v>193</v>
      </c>
      <c r="H53" t="s">
        <v>69</v>
      </c>
      <c r="I53" t="s">
        <v>194</v>
      </c>
      <c r="M53" t="s">
        <v>149</v>
      </c>
    </row>
    <row r="54" spans="7:13" x14ac:dyDescent="0.35">
      <c r="G54" t="s">
        <v>195</v>
      </c>
      <c r="H54" t="s">
        <v>69</v>
      </c>
      <c r="I54" t="s">
        <v>196</v>
      </c>
      <c r="M54" t="s">
        <v>197</v>
      </c>
    </row>
    <row r="55" spans="7:13" x14ac:dyDescent="0.35">
      <c r="G55" t="s">
        <v>198</v>
      </c>
      <c r="H55" t="s">
        <v>69</v>
      </c>
      <c r="I55" t="s">
        <v>199</v>
      </c>
      <c r="M55" t="s">
        <v>200</v>
      </c>
    </row>
    <row r="56" spans="7:13" x14ac:dyDescent="0.35">
      <c r="G56" t="s">
        <v>201</v>
      </c>
      <c r="H56" t="s">
        <v>69</v>
      </c>
      <c r="I56" t="s">
        <v>202</v>
      </c>
      <c r="M56" t="s">
        <v>203</v>
      </c>
    </row>
    <row r="57" spans="7:13" x14ac:dyDescent="0.35">
      <c r="G57" t="s">
        <v>204</v>
      </c>
      <c r="H57" t="s">
        <v>69</v>
      </c>
      <c r="I57" t="s">
        <v>205</v>
      </c>
      <c r="M57" t="s">
        <v>155</v>
      </c>
    </row>
    <row r="58" spans="7:13" x14ac:dyDescent="0.35">
      <c r="G58" t="s">
        <v>206</v>
      </c>
      <c r="H58" t="s">
        <v>74</v>
      </c>
      <c r="I58" t="s">
        <v>153</v>
      </c>
      <c r="M58" t="s">
        <v>157</v>
      </c>
    </row>
    <row r="59" spans="7:13" x14ac:dyDescent="0.35">
      <c r="G59" t="s">
        <v>207</v>
      </c>
      <c r="H59" t="s">
        <v>74</v>
      </c>
      <c r="I59" t="s">
        <v>172</v>
      </c>
      <c r="M59" t="s">
        <v>208</v>
      </c>
    </row>
    <row r="60" spans="7:13" x14ac:dyDescent="0.35">
      <c r="G60" t="s">
        <v>209</v>
      </c>
      <c r="H60" t="s">
        <v>74</v>
      </c>
      <c r="I60" t="s">
        <v>187</v>
      </c>
      <c r="M60" t="s">
        <v>159</v>
      </c>
    </row>
    <row r="61" spans="7:13" x14ac:dyDescent="0.35">
      <c r="G61" t="s">
        <v>210</v>
      </c>
      <c r="H61" t="s">
        <v>74</v>
      </c>
      <c r="I61" t="s">
        <v>208</v>
      </c>
      <c r="M61" t="s">
        <v>211</v>
      </c>
    </row>
    <row r="62" spans="7:13" x14ac:dyDescent="0.35">
      <c r="G62" t="s">
        <v>212</v>
      </c>
      <c r="H62" t="s">
        <v>74</v>
      </c>
      <c r="I62" t="s">
        <v>213</v>
      </c>
      <c r="M62" t="s">
        <v>72</v>
      </c>
    </row>
    <row r="63" spans="7:13" x14ac:dyDescent="0.35">
      <c r="G63" t="s">
        <v>214</v>
      </c>
      <c r="H63" t="s">
        <v>74</v>
      </c>
      <c r="I63" t="s">
        <v>215</v>
      </c>
      <c r="M63" t="s">
        <v>162</v>
      </c>
    </row>
    <row r="64" spans="7:13" x14ac:dyDescent="0.35">
      <c r="G64" t="s">
        <v>216</v>
      </c>
      <c r="H64" t="s">
        <v>74</v>
      </c>
      <c r="I64" t="s">
        <v>217</v>
      </c>
      <c r="M64" t="s">
        <v>165</v>
      </c>
    </row>
    <row r="65" spans="7:13" x14ac:dyDescent="0.35">
      <c r="G65" t="s">
        <v>218</v>
      </c>
      <c r="H65" t="s">
        <v>74</v>
      </c>
      <c r="I65" t="s">
        <v>219</v>
      </c>
      <c r="M65" t="s">
        <v>220</v>
      </c>
    </row>
    <row r="66" spans="7:13" x14ac:dyDescent="0.35">
      <c r="G66" t="s">
        <v>221</v>
      </c>
      <c r="H66" t="s">
        <v>74</v>
      </c>
      <c r="I66" t="s">
        <v>222</v>
      </c>
      <c r="M66" t="s">
        <v>223</v>
      </c>
    </row>
    <row r="67" spans="7:13" x14ac:dyDescent="0.35">
      <c r="G67" t="s">
        <v>224</v>
      </c>
      <c r="H67" t="s">
        <v>74</v>
      </c>
      <c r="I67" t="s">
        <v>225</v>
      </c>
      <c r="M67" t="s">
        <v>168</v>
      </c>
    </row>
    <row r="68" spans="7:13" x14ac:dyDescent="0.35">
      <c r="G68" t="s">
        <v>226</v>
      </c>
      <c r="H68" t="s">
        <v>74</v>
      </c>
      <c r="I68" t="s">
        <v>227</v>
      </c>
      <c r="M68" t="s">
        <v>228</v>
      </c>
    </row>
    <row r="69" spans="7:13" x14ac:dyDescent="0.35">
      <c r="G69" t="s">
        <v>229</v>
      </c>
      <c r="H69" t="s">
        <v>74</v>
      </c>
      <c r="I69" t="s">
        <v>230</v>
      </c>
      <c r="M69" t="s">
        <v>231</v>
      </c>
    </row>
    <row r="70" spans="7:13" x14ac:dyDescent="0.35">
      <c r="G70" t="s">
        <v>232</v>
      </c>
      <c r="H70" t="s">
        <v>78</v>
      </c>
      <c r="I70" t="s">
        <v>89</v>
      </c>
      <c r="M70" t="s">
        <v>233</v>
      </c>
    </row>
    <row r="71" spans="7:13" x14ac:dyDescent="0.35">
      <c r="G71" t="s">
        <v>234</v>
      </c>
      <c r="H71" t="s">
        <v>78</v>
      </c>
      <c r="I71" t="s">
        <v>93</v>
      </c>
      <c r="M71" t="s">
        <v>235</v>
      </c>
    </row>
    <row r="72" spans="7:13" x14ac:dyDescent="0.35">
      <c r="G72" t="s">
        <v>236</v>
      </c>
      <c r="H72" t="s">
        <v>78</v>
      </c>
      <c r="I72" t="s">
        <v>97</v>
      </c>
      <c r="M72" t="s">
        <v>237</v>
      </c>
    </row>
    <row r="73" spans="7:13" x14ac:dyDescent="0.35">
      <c r="G73" t="s">
        <v>238</v>
      </c>
      <c r="H73" t="s">
        <v>78</v>
      </c>
      <c r="I73" t="s">
        <v>125</v>
      </c>
      <c r="M73" t="s">
        <v>239</v>
      </c>
    </row>
    <row r="74" spans="7:13" x14ac:dyDescent="0.35">
      <c r="G74" t="s">
        <v>240</v>
      </c>
      <c r="H74" t="s">
        <v>78</v>
      </c>
      <c r="I74" t="s">
        <v>241</v>
      </c>
      <c r="M74" t="s">
        <v>176</v>
      </c>
    </row>
    <row r="75" spans="7:13" x14ac:dyDescent="0.35">
      <c r="G75" t="s">
        <v>242</v>
      </c>
      <c r="H75" t="s">
        <v>78</v>
      </c>
      <c r="I75" t="s">
        <v>243</v>
      </c>
      <c r="M75" t="s">
        <v>244</v>
      </c>
    </row>
    <row r="76" spans="7:13" ht="15" customHeight="1" x14ac:dyDescent="0.35">
      <c r="G76" t="s">
        <v>245</v>
      </c>
      <c r="H76" t="s">
        <v>78</v>
      </c>
      <c r="I76" t="s">
        <v>150</v>
      </c>
      <c r="M76" t="s">
        <v>246</v>
      </c>
    </row>
    <row r="77" spans="7:13" x14ac:dyDescent="0.35">
      <c r="G77" t="s">
        <v>247</v>
      </c>
      <c r="H77" t="s">
        <v>78</v>
      </c>
      <c r="I77" t="s">
        <v>197</v>
      </c>
      <c r="M77" t="s">
        <v>106</v>
      </c>
    </row>
    <row r="78" spans="7:13" x14ac:dyDescent="0.35">
      <c r="G78" t="s">
        <v>248</v>
      </c>
      <c r="H78" t="s">
        <v>78</v>
      </c>
      <c r="I78" t="s">
        <v>239</v>
      </c>
      <c r="M78" t="s">
        <v>109</v>
      </c>
    </row>
    <row r="79" spans="7:13" x14ac:dyDescent="0.35">
      <c r="G79" t="s">
        <v>249</v>
      </c>
      <c r="H79" t="s">
        <v>78</v>
      </c>
      <c r="I79" t="s">
        <v>244</v>
      </c>
      <c r="M79" t="s">
        <v>179</v>
      </c>
    </row>
    <row r="80" spans="7:13" x14ac:dyDescent="0.35">
      <c r="G80" t="s">
        <v>250</v>
      </c>
      <c r="H80" t="s">
        <v>78</v>
      </c>
      <c r="I80" t="s">
        <v>251</v>
      </c>
      <c r="M80" t="s">
        <v>112</v>
      </c>
    </row>
    <row r="81" spans="7:13" x14ac:dyDescent="0.35">
      <c r="G81" t="s">
        <v>252</v>
      </c>
      <c r="H81" t="s">
        <v>78</v>
      </c>
      <c r="I81" t="s">
        <v>253</v>
      </c>
      <c r="M81" t="s">
        <v>251</v>
      </c>
    </row>
    <row r="82" spans="7:13" x14ac:dyDescent="0.35">
      <c r="G82" t="s">
        <v>254</v>
      </c>
      <c r="H82" t="s">
        <v>78</v>
      </c>
      <c r="I82" t="s">
        <v>255</v>
      </c>
      <c r="M82" t="s">
        <v>76</v>
      </c>
    </row>
    <row r="83" spans="7:13" x14ac:dyDescent="0.35">
      <c r="G83" t="s">
        <v>256</v>
      </c>
      <c r="H83" t="s">
        <v>78</v>
      </c>
      <c r="I83" t="s">
        <v>257</v>
      </c>
      <c r="M83" t="s">
        <v>253</v>
      </c>
    </row>
    <row r="84" spans="7:13" x14ac:dyDescent="0.35">
      <c r="G84" t="s">
        <v>258</v>
      </c>
      <c r="H84" t="s">
        <v>78</v>
      </c>
      <c r="I84" t="s">
        <v>259</v>
      </c>
      <c r="M84" t="s">
        <v>260</v>
      </c>
    </row>
    <row r="85" spans="7:13" x14ac:dyDescent="0.35">
      <c r="G85" t="s">
        <v>261</v>
      </c>
      <c r="H85" t="s">
        <v>78</v>
      </c>
      <c r="I85" t="s">
        <v>262</v>
      </c>
      <c r="M85" t="s">
        <v>182</v>
      </c>
    </row>
    <row r="86" spans="7:13" x14ac:dyDescent="0.35">
      <c r="G86" t="s">
        <v>263</v>
      </c>
      <c r="H86" t="s">
        <v>78</v>
      </c>
      <c r="I86" t="s">
        <v>264</v>
      </c>
      <c r="M86" t="s">
        <v>265</v>
      </c>
    </row>
    <row r="87" spans="7:13" x14ac:dyDescent="0.35">
      <c r="G87" t="s">
        <v>266</v>
      </c>
      <c r="H87" t="s">
        <v>78</v>
      </c>
      <c r="I87" t="s">
        <v>267</v>
      </c>
      <c r="M87" t="s">
        <v>268</v>
      </c>
    </row>
    <row r="88" spans="7:13" ht="15" customHeight="1" x14ac:dyDescent="0.35">
      <c r="G88" t="s">
        <v>269</v>
      </c>
      <c r="H88" t="s">
        <v>78</v>
      </c>
      <c r="I88" t="s">
        <v>270</v>
      </c>
      <c r="M88" t="s">
        <v>271</v>
      </c>
    </row>
    <row r="89" spans="7:13" x14ac:dyDescent="0.35">
      <c r="G89" t="s">
        <v>272</v>
      </c>
      <c r="H89" t="s">
        <v>78</v>
      </c>
      <c r="I89" t="s">
        <v>273</v>
      </c>
      <c r="M89" t="s">
        <v>184</v>
      </c>
    </row>
    <row r="90" spans="7:13" x14ac:dyDescent="0.35">
      <c r="G90" t="s">
        <v>274</v>
      </c>
      <c r="H90" t="s">
        <v>78</v>
      </c>
      <c r="I90" t="s">
        <v>275</v>
      </c>
      <c r="M90" t="s">
        <v>80</v>
      </c>
    </row>
    <row r="91" spans="7:13" x14ac:dyDescent="0.35">
      <c r="G91" t="s">
        <v>276</v>
      </c>
      <c r="H91" t="s">
        <v>78</v>
      </c>
      <c r="I91" t="s">
        <v>277</v>
      </c>
      <c r="M91" t="s">
        <v>278</v>
      </c>
    </row>
    <row r="92" spans="7:13" x14ac:dyDescent="0.35">
      <c r="G92" t="s">
        <v>279</v>
      </c>
      <c r="H92" t="s">
        <v>78</v>
      </c>
      <c r="I92" t="s">
        <v>280</v>
      </c>
      <c r="M92" t="s">
        <v>281</v>
      </c>
    </row>
    <row r="93" spans="7:13" x14ac:dyDescent="0.35">
      <c r="G93" t="s">
        <v>282</v>
      </c>
      <c r="H93" t="s">
        <v>82</v>
      </c>
      <c r="I93" t="s">
        <v>104</v>
      </c>
      <c r="M93" t="s">
        <v>283</v>
      </c>
    </row>
    <row r="94" spans="7:13" x14ac:dyDescent="0.35">
      <c r="G94" t="s">
        <v>284</v>
      </c>
      <c r="H94" t="s">
        <v>82</v>
      </c>
      <c r="I94" t="s">
        <v>285</v>
      </c>
      <c r="M94" t="s">
        <v>217</v>
      </c>
    </row>
    <row r="95" spans="7:13" x14ac:dyDescent="0.35">
      <c r="G95" t="s">
        <v>286</v>
      </c>
      <c r="H95" t="s">
        <v>82</v>
      </c>
      <c r="I95" t="s">
        <v>122</v>
      </c>
      <c r="M95" t="s">
        <v>287</v>
      </c>
    </row>
    <row r="96" spans="7:13" x14ac:dyDescent="0.35">
      <c r="G96" t="s">
        <v>288</v>
      </c>
      <c r="H96" t="s">
        <v>82</v>
      </c>
      <c r="I96" t="s">
        <v>180</v>
      </c>
      <c r="M96" t="s">
        <v>115</v>
      </c>
    </row>
    <row r="97" spans="7:13" x14ac:dyDescent="0.35">
      <c r="G97" t="s">
        <v>289</v>
      </c>
      <c r="H97" t="s">
        <v>82</v>
      </c>
      <c r="I97" t="s">
        <v>203</v>
      </c>
      <c r="M97" t="s">
        <v>219</v>
      </c>
    </row>
    <row r="98" spans="7:13" x14ac:dyDescent="0.35">
      <c r="G98" t="s">
        <v>290</v>
      </c>
      <c r="H98" t="s">
        <v>82</v>
      </c>
      <c r="I98" t="s">
        <v>220</v>
      </c>
      <c r="M98" t="s">
        <v>118</v>
      </c>
    </row>
    <row r="99" spans="7:13" x14ac:dyDescent="0.35">
      <c r="G99" t="s">
        <v>291</v>
      </c>
      <c r="H99" t="s">
        <v>82</v>
      </c>
      <c r="I99" t="s">
        <v>231</v>
      </c>
      <c r="M99" t="s">
        <v>121</v>
      </c>
    </row>
    <row r="100" spans="7:13" x14ac:dyDescent="0.35">
      <c r="G100" t="s">
        <v>292</v>
      </c>
      <c r="H100" t="s">
        <v>82</v>
      </c>
      <c r="I100" t="s">
        <v>260</v>
      </c>
      <c r="M100" t="s">
        <v>255</v>
      </c>
    </row>
    <row r="101" spans="7:13" x14ac:dyDescent="0.35">
      <c r="G101" t="s">
        <v>293</v>
      </c>
      <c r="H101" t="s">
        <v>82</v>
      </c>
      <c r="I101" t="s">
        <v>268</v>
      </c>
      <c r="M101" t="s">
        <v>294</v>
      </c>
    </row>
    <row r="102" spans="7:13" x14ac:dyDescent="0.35">
      <c r="G102" t="s">
        <v>295</v>
      </c>
      <c r="H102" t="s">
        <v>82</v>
      </c>
      <c r="I102" t="s">
        <v>294</v>
      </c>
      <c r="M102" t="s">
        <v>84</v>
      </c>
    </row>
    <row r="103" spans="7:13" ht="15" customHeight="1" x14ac:dyDescent="0.35">
      <c r="G103" t="s">
        <v>296</v>
      </c>
      <c r="H103" t="s">
        <v>82</v>
      </c>
      <c r="I103" t="s">
        <v>297</v>
      </c>
      <c r="M103" t="s">
        <v>298</v>
      </c>
    </row>
    <row r="104" spans="7:13" x14ac:dyDescent="0.35">
      <c r="G104" t="s">
        <v>299</v>
      </c>
      <c r="H104" t="s">
        <v>82</v>
      </c>
      <c r="I104" t="s">
        <v>300</v>
      </c>
      <c r="M104" t="s">
        <v>297</v>
      </c>
    </row>
    <row r="105" spans="7:13" x14ac:dyDescent="0.35">
      <c r="G105" t="s">
        <v>301</v>
      </c>
      <c r="H105" t="s">
        <v>82</v>
      </c>
      <c r="I105" t="s">
        <v>302</v>
      </c>
      <c r="M105" t="s">
        <v>300</v>
      </c>
    </row>
    <row r="106" spans="7:13" x14ac:dyDescent="0.35">
      <c r="G106" t="s">
        <v>303</v>
      </c>
      <c r="H106" t="s">
        <v>82</v>
      </c>
      <c r="I106" t="s">
        <v>304</v>
      </c>
      <c r="M106" t="s">
        <v>186</v>
      </c>
    </row>
    <row r="107" spans="7:13" x14ac:dyDescent="0.35">
      <c r="G107" t="s">
        <v>305</v>
      </c>
      <c r="H107" t="s">
        <v>82</v>
      </c>
      <c r="I107" t="s">
        <v>306</v>
      </c>
      <c r="M107" t="s">
        <v>307</v>
      </c>
    </row>
    <row r="108" spans="7:13" x14ac:dyDescent="0.35">
      <c r="G108" t="s">
        <v>308</v>
      </c>
      <c r="H108" t="s">
        <v>82</v>
      </c>
      <c r="I108" t="s">
        <v>309</v>
      </c>
      <c r="M108" t="s">
        <v>310</v>
      </c>
    </row>
    <row r="109" spans="7:13" x14ac:dyDescent="0.35">
      <c r="G109" t="s">
        <v>311</v>
      </c>
      <c r="H109" t="s">
        <v>82</v>
      </c>
      <c r="I109" t="s">
        <v>312</v>
      </c>
      <c r="M109" t="s">
        <v>257</v>
      </c>
    </row>
    <row r="110" spans="7:13" x14ac:dyDescent="0.35">
      <c r="G110" t="s">
        <v>313</v>
      </c>
      <c r="H110" t="s">
        <v>82</v>
      </c>
      <c r="I110" t="s">
        <v>314</v>
      </c>
      <c r="M110" t="s">
        <v>315</v>
      </c>
    </row>
    <row r="111" spans="7:13" x14ac:dyDescent="0.35">
      <c r="G111" t="s">
        <v>316</v>
      </c>
      <c r="H111" t="s">
        <v>82</v>
      </c>
      <c r="I111" t="s">
        <v>317</v>
      </c>
      <c r="M111" t="s">
        <v>124</v>
      </c>
    </row>
    <row r="112" spans="7:13" x14ac:dyDescent="0.35">
      <c r="G112" t="s">
        <v>318</v>
      </c>
      <c r="H112" t="s">
        <v>86</v>
      </c>
      <c r="I112" t="s">
        <v>319</v>
      </c>
      <c r="M112" t="s">
        <v>259</v>
      </c>
    </row>
    <row r="113" spans="7:13" x14ac:dyDescent="0.35">
      <c r="G113" t="s">
        <v>320</v>
      </c>
      <c r="H113" t="s">
        <v>86</v>
      </c>
      <c r="I113" t="s">
        <v>321</v>
      </c>
      <c r="M113" t="s">
        <v>322</v>
      </c>
    </row>
    <row r="114" spans="7:13" x14ac:dyDescent="0.35">
      <c r="G114" t="s">
        <v>323</v>
      </c>
      <c r="H114" t="s">
        <v>86</v>
      </c>
      <c r="I114" t="s">
        <v>116</v>
      </c>
      <c r="M114" t="s">
        <v>262</v>
      </c>
    </row>
    <row r="115" spans="7:13" x14ac:dyDescent="0.35">
      <c r="G115" t="s">
        <v>324</v>
      </c>
      <c r="H115" t="s">
        <v>86</v>
      </c>
      <c r="I115" t="s">
        <v>142</v>
      </c>
      <c r="M115" t="s">
        <v>325</v>
      </c>
    </row>
    <row r="116" spans="7:13" x14ac:dyDescent="0.35">
      <c r="G116" t="s">
        <v>326</v>
      </c>
      <c r="H116" t="s">
        <v>86</v>
      </c>
      <c r="I116" t="s">
        <v>160</v>
      </c>
      <c r="M116" t="s">
        <v>327</v>
      </c>
    </row>
    <row r="117" spans="7:13" x14ac:dyDescent="0.35">
      <c r="G117" t="s">
        <v>328</v>
      </c>
      <c r="H117" t="s">
        <v>86</v>
      </c>
      <c r="I117" t="s">
        <v>166</v>
      </c>
      <c r="M117" t="s">
        <v>302</v>
      </c>
    </row>
    <row r="118" spans="7:13" x14ac:dyDescent="0.35">
      <c r="G118" t="s">
        <v>329</v>
      </c>
      <c r="H118" t="s">
        <v>86</v>
      </c>
      <c r="I118" t="s">
        <v>190</v>
      </c>
      <c r="M118" t="s">
        <v>330</v>
      </c>
    </row>
    <row r="119" spans="7:13" x14ac:dyDescent="0.35">
      <c r="G119" t="s">
        <v>331</v>
      </c>
      <c r="H119" t="s">
        <v>86</v>
      </c>
      <c r="I119" t="s">
        <v>283</v>
      </c>
      <c r="M119" t="s">
        <v>332</v>
      </c>
    </row>
    <row r="120" spans="7:13" x14ac:dyDescent="0.35">
      <c r="G120" t="s">
        <v>333</v>
      </c>
      <c r="H120" t="s">
        <v>86</v>
      </c>
      <c r="I120" t="s">
        <v>298</v>
      </c>
      <c r="M120" t="s">
        <v>334</v>
      </c>
    </row>
    <row r="121" spans="7:13" x14ac:dyDescent="0.35">
      <c r="G121" t="s">
        <v>335</v>
      </c>
      <c r="H121" t="s">
        <v>86</v>
      </c>
      <c r="I121" t="s">
        <v>336</v>
      </c>
      <c r="M121" t="s">
        <v>225</v>
      </c>
    </row>
    <row r="122" spans="7:13" x14ac:dyDescent="0.35">
      <c r="G122" t="s">
        <v>337</v>
      </c>
      <c r="H122" t="s">
        <v>86</v>
      </c>
      <c r="I122" t="s">
        <v>332</v>
      </c>
      <c r="M122" t="s">
        <v>304</v>
      </c>
    </row>
    <row r="123" spans="7:13" x14ac:dyDescent="0.35">
      <c r="G123" t="s">
        <v>338</v>
      </c>
      <c r="H123" t="s">
        <v>86</v>
      </c>
      <c r="I123" t="s">
        <v>334</v>
      </c>
      <c r="M123" t="s">
        <v>88</v>
      </c>
    </row>
    <row r="124" spans="7:13" x14ac:dyDescent="0.35">
      <c r="G124" t="s">
        <v>339</v>
      </c>
      <c r="H124" t="s">
        <v>86</v>
      </c>
      <c r="I124" t="s">
        <v>340</v>
      </c>
      <c r="M124" t="s">
        <v>192</v>
      </c>
    </row>
    <row r="125" spans="7:13" x14ac:dyDescent="0.35">
      <c r="G125" t="s">
        <v>341</v>
      </c>
      <c r="H125" t="s">
        <v>86</v>
      </c>
      <c r="I125" t="s">
        <v>342</v>
      </c>
      <c r="M125" t="s">
        <v>343</v>
      </c>
    </row>
    <row r="126" spans="7:13" x14ac:dyDescent="0.35">
      <c r="G126" t="s">
        <v>344</v>
      </c>
      <c r="H126" t="s">
        <v>86</v>
      </c>
      <c r="I126" t="s">
        <v>345</v>
      </c>
      <c r="M126" t="s">
        <v>346</v>
      </c>
    </row>
    <row r="127" spans="7:13" x14ac:dyDescent="0.35">
      <c r="G127" t="s">
        <v>347</v>
      </c>
      <c r="H127" t="s">
        <v>90</v>
      </c>
      <c r="I127" t="s">
        <v>85</v>
      </c>
      <c r="M127" t="s">
        <v>267</v>
      </c>
    </row>
    <row r="128" spans="7:13" x14ac:dyDescent="0.35">
      <c r="G128" t="s">
        <v>348</v>
      </c>
      <c r="H128" t="s">
        <v>90</v>
      </c>
      <c r="I128" t="s">
        <v>145</v>
      </c>
      <c r="M128" t="s">
        <v>227</v>
      </c>
    </row>
    <row r="129" spans="7:13" x14ac:dyDescent="0.35">
      <c r="G129" t="s">
        <v>349</v>
      </c>
      <c r="H129" t="s">
        <v>90</v>
      </c>
      <c r="I129" t="s">
        <v>169</v>
      </c>
      <c r="M129" t="s">
        <v>350</v>
      </c>
    </row>
    <row r="130" spans="7:13" x14ac:dyDescent="0.35">
      <c r="G130" t="s">
        <v>351</v>
      </c>
      <c r="H130" t="s">
        <v>90</v>
      </c>
      <c r="I130" t="s">
        <v>211</v>
      </c>
      <c r="M130" t="s">
        <v>92</v>
      </c>
    </row>
    <row r="131" spans="7:13" x14ac:dyDescent="0.35">
      <c r="G131" t="s">
        <v>352</v>
      </c>
      <c r="H131" t="s">
        <v>90</v>
      </c>
      <c r="I131" t="s">
        <v>322</v>
      </c>
      <c r="M131" t="s">
        <v>230</v>
      </c>
    </row>
    <row r="132" spans="7:13" x14ac:dyDescent="0.35">
      <c r="G132" t="s">
        <v>353</v>
      </c>
      <c r="H132" t="s">
        <v>90</v>
      </c>
      <c r="I132" t="s">
        <v>327</v>
      </c>
      <c r="M132" t="s">
        <v>306</v>
      </c>
    </row>
    <row r="133" spans="7:13" x14ac:dyDescent="0.35">
      <c r="G133" t="s">
        <v>354</v>
      </c>
      <c r="H133" t="s">
        <v>90</v>
      </c>
      <c r="I133" t="s">
        <v>330</v>
      </c>
      <c r="M133" t="s">
        <v>194</v>
      </c>
    </row>
    <row r="134" spans="7:13" x14ac:dyDescent="0.35">
      <c r="G134" t="s">
        <v>355</v>
      </c>
      <c r="H134" t="s">
        <v>90</v>
      </c>
      <c r="I134" t="s">
        <v>346</v>
      </c>
      <c r="M134" t="s">
        <v>340</v>
      </c>
    </row>
    <row r="135" spans="7:13" ht="15" customHeight="1" x14ac:dyDescent="0.35">
      <c r="G135" t="s">
        <v>356</v>
      </c>
      <c r="H135" t="s">
        <v>90</v>
      </c>
      <c r="I135" t="s">
        <v>350</v>
      </c>
      <c r="M135" t="s">
        <v>270</v>
      </c>
    </row>
    <row r="136" spans="7:13" x14ac:dyDescent="0.35">
      <c r="G136" t="s">
        <v>357</v>
      </c>
      <c r="H136" t="s">
        <v>90</v>
      </c>
      <c r="I136" t="s">
        <v>358</v>
      </c>
      <c r="M136" t="s">
        <v>359</v>
      </c>
    </row>
    <row r="137" spans="7:13" x14ac:dyDescent="0.35">
      <c r="G137" t="s">
        <v>360</v>
      </c>
      <c r="H137" t="s">
        <v>90</v>
      </c>
      <c r="I137" t="s">
        <v>361</v>
      </c>
      <c r="M137" t="s">
        <v>96</v>
      </c>
    </row>
    <row r="138" spans="7:13" x14ac:dyDescent="0.35">
      <c r="G138" t="s">
        <v>362</v>
      </c>
      <c r="H138" t="s">
        <v>90</v>
      </c>
      <c r="I138" t="s">
        <v>363</v>
      </c>
      <c r="M138" t="s">
        <v>342</v>
      </c>
    </row>
    <row r="139" spans="7:13" x14ac:dyDescent="0.35">
      <c r="G139" t="s">
        <v>364</v>
      </c>
      <c r="H139" t="s">
        <v>90</v>
      </c>
      <c r="I139" t="s">
        <v>365</v>
      </c>
      <c r="M139" t="s">
        <v>196</v>
      </c>
    </row>
    <row r="140" spans="7:13" x14ac:dyDescent="0.35">
      <c r="G140" t="s">
        <v>366</v>
      </c>
      <c r="H140" t="s">
        <v>90</v>
      </c>
      <c r="I140" t="s">
        <v>367</v>
      </c>
      <c r="M140" t="s">
        <v>273</v>
      </c>
    </row>
    <row r="141" spans="7:13" x14ac:dyDescent="0.35">
      <c r="G141" t="s">
        <v>368</v>
      </c>
      <c r="H141" t="s">
        <v>94</v>
      </c>
      <c r="I141" t="s">
        <v>68</v>
      </c>
      <c r="M141" t="s">
        <v>369</v>
      </c>
    </row>
    <row r="142" spans="7:13" x14ac:dyDescent="0.35">
      <c r="G142" t="s">
        <v>370</v>
      </c>
      <c r="H142" t="s">
        <v>94</v>
      </c>
      <c r="I142" t="s">
        <v>107</v>
      </c>
      <c r="M142" t="s">
        <v>361</v>
      </c>
    </row>
    <row r="143" spans="7:13" x14ac:dyDescent="0.35">
      <c r="G143" t="s">
        <v>371</v>
      </c>
      <c r="H143" t="s">
        <v>94</v>
      </c>
      <c r="I143" t="s">
        <v>128</v>
      </c>
      <c r="M143" t="s">
        <v>199</v>
      </c>
    </row>
    <row r="144" spans="7:13" ht="15" customHeight="1" x14ac:dyDescent="0.35">
      <c r="G144" t="s">
        <v>372</v>
      </c>
      <c r="H144" t="s">
        <v>94</v>
      </c>
      <c r="I144" t="s">
        <v>163</v>
      </c>
      <c r="M144" t="s">
        <v>202</v>
      </c>
    </row>
    <row r="145" spans="7:13" x14ac:dyDescent="0.35">
      <c r="G145" t="s">
        <v>373</v>
      </c>
      <c r="H145" t="s">
        <v>94</v>
      </c>
      <c r="I145" t="s">
        <v>177</v>
      </c>
      <c r="M145" t="s">
        <v>275</v>
      </c>
    </row>
    <row r="146" spans="7:13" x14ac:dyDescent="0.35">
      <c r="G146" t="s">
        <v>374</v>
      </c>
      <c r="H146" t="s">
        <v>94</v>
      </c>
      <c r="I146" t="s">
        <v>233</v>
      </c>
      <c r="M146" t="s">
        <v>363</v>
      </c>
    </row>
    <row r="147" spans="7:13" x14ac:dyDescent="0.35">
      <c r="G147" t="s">
        <v>375</v>
      </c>
      <c r="H147" t="s">
        <v>94</v>
      </c>
      <c r="I147" t="s">
        <v>237</v>
      </c>
      <c r="M147" t="s">
        <v>309</v>
      </c>
    </row>
    <row r="148" spans="7:13" x14ac:dyDescent="0.35">
      <c r="G148" t="s">
        <v>376</v>
      </c>
      <c r="H148" t="s">
        <v>94</v>
      </c>
      <c r="I148" t="s">
        <v>246</v>
      </c>
      <c r="M148" t="s">
        <v>312</v>
      </c>
    </row>
    <row r="149" spans="7:13" x14ac:dyDescent="0.35">
      <c r="G149" t="s">
        <v>377</v>
      </c>
      <c r="H149" t="s">
        <v>94</v>
      </c>
      <c r="I149" t="s">
        <v>378</v>
      </c>
      <c r="M149" t="s">
        <v>205</v>
      </c>
    </row>
    <row r="150" spans="7:13" x14ac:dyDescent="0.35">
      <c r="G150" t="s">
        <v>379</v>
      </c>
      <c r="H150" t="s">
        <v>94</v>
      </c>
      <c r="I150" t="s">
        <v>278</v>
      </c>
      <c r="M150" t="s">
        <v>277</v>
      </c>
    </row>
    <row r="151" spans="7:13" x14ac:dyDescent="0.35">
      <c r="G151" t="s">
        <v>380</v>
      </c>
      <c r="H151" t="s">
        <v>94</v>
      </c>
      <c r="I151" t="s">
        <v>281</v>
      </c>
      <c r="M151" t="s">
        <v>345</v>
      </c>
    </row>
    <row r="152" spans="7:13" x14ac:dyDescent="0.35">
      <c r="G152" t="s">
        <v>381</v>
      </c>
      <c r="H152" t="s">
        <v>94</v>
      </c>
      <c r="I152" t="s">
        <v>315</v>
      </c>
      <c r="M152" t="s">
        <v>382</v>
      </c>
    </row>
    <row r="153" spans="7:13" x14ac:dyDescent="0.35">
      <c r="G153" t="s">
        <v>383</v>
      </c>
      <c r="H153" t="s">
        <v>94</v>
      </c>
      <c r="I153" t="s">
        <v>384</v>
      </c>
      <c r="M153" t="s">
        <v>280</v>
      </c>
    </row>
    <row r="154" spans="7:13" x14ac:dyDescent="0.35">
      <c r="G154" t="s">
        <v>385</v>
      </c>
      <c r="H154" t="s">
        <v>94</v>
      </c>
      <c r="I154" t="s">
        <v>369</v>
      </c>
      <c r="M154" t="s">
        <v>317</v>
      </c>
    </row>
    <row r="155" spans="7:13" x14ac:dyDescent="0.35">
      <c r="G155" t="s">
        <v>386</v>
      </c>
      <c r="H155" t="s">
        <v>94</v>
      </c>
      <c r="I155" t="s">
        <v>387</v>
      </c>
      <c r="M155" t="s">
        <v>365</v>
      </c>
    </row>
    <row r="156" spans="7:13" x14ac:dyDescent="0.35">
      <c r="M156" t="s">
        <v>367</v>
      </c>
    </row>
    <row r="157" spans="7:13" x14ac:dyDescent="0.35">
      <c r="M157" t="s">
        <v>387</v>
      </c>
    </row>
  </sheetData>
  <sortState xmlns:xlrd2="http://schemas.microsoft.com/office/spreadsheetml/2017/richdata2" ref="G6:I155">
    <sortCondition ref="G6:G155"/>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32"/>
  <sheetViews>
    <sheetView topLeftCell="C1" zoomScaleNormal="100" workbookViewId="0">
      <selection activeCell="D14" sqref="D14"/>
    </sheetView>
  </sheetViews>
  <sheetFormatPr defaultColWidth="0" defaultRowHeight="15" customHeight="1" zeroHeight="1" x14ac:dyDescent="0.35"/>
  <cols>
    <col min="1" max="2" width="3.26953125" style="2" hidden="1" customWidth="1"/>
    <col min="3" max="3" width="3.26953125" style="2" customWidth="1"/>
    <col min="4" max="4" width="102.81640625" style="54" customWidth="1"/>
    <col min="5" max="5" width="3.26953125" style="2" customWidth="1"/>
    <col min="6" max="7" width="3.26953125" style="2" hidden="1" customWidth="1"/>
    <col min="8" max="16384" width="0" style="2" hidden="1"/>
  </cols>
  <sheetData>
    <row r="1" spans="4:6" ht="15" customHeight="1" x14ac:dyDescent="0.35"/>
    <row r="2" spans="4:6" ht="42.75" customHeight="1" x14ac:dyDescent="0.35">
      <c r="D2" s="55"/>
      <c r="F2" s="56"/>
    </row>
    <row r="3" spans="4:6" ht="15" customHeight="1" x14ac:dyDescent="0.35"/>
    <row r="4" spans="4:6" ht="15" customHeight="1" x14ac:dyDescent="0.35"/>
    <row r="5" spans="4:6" ht="23.25" customHeight="1" x14ac:dyDescent="0.35">
      <c r="D5" s="57" t="s">
        <v>388</v>
      </c>
    </row>
    <row r="6" spans="4:6" ht="15" customHeight="1" x14ac:dyDescent="0.35"/>
    <row r="7" spans="4:6" ht="18.5" x14ac:dyDescent="0.35">
      <c r="D7" s="58" t="s">
        <v>389</v>
      </c>
    </row>
    <row r="8" spans="4:6" ht="15.5" x14ac:dyDescent="0.35">
      <c r="D8" s="59"/>
    </row>
    <row r="9" spans="4:6" ht="48" customHeight="1" x14ac:dyDescent="0.35">
      <c r="D9" s="60" t="s">
        <v>390</v>
      </c>
    </row>
    <row r="10" spans="4:6" ht="15.5" x14ac:dyDescent="0.35">
      <c r="D10" s="60"/>
    </row>
    <row r="11" spans="4:6" ht="78.75" customHeight="1" x14ac:dyDescent="0.35">
      <c r="D11" s="60" t="s">
        <v>391</v>
      </c>
    </row>
    <row r="12" spans="4:6" ht="15.5" x14ac:dyDescent="0.35">
      <c r="D12" s="60"/>
    </row>
    <row r="13" spans="4:6" ht="18.5" x14ac:dyDescent="0.35">
      <c r="D13" s="58" t="s">
        <v>392</v>
      </c>
    </row>
    <row r="14" spans="4:6" ht="15.5" x14ac:dyDescent="0.35">
      <c r="D14" s="60"/>
    </row>
    <row r="15" spans="4:6" ht="48" customHeight="1" x14ac:dyDescent="0.35">
      <c r="D15" s="60" t="s">
        <v>393</v>
      </c>
    </row>
    <row r="16" spans="4:6" ht="15.5" x14ac:dyDescent="0.35">
      <c r="D16" s="60"/>
    </row>
    <row r="17" spans="4:4" ht="31" x14ac:dyDescent="0.35">
      <c r="D17" s="60" t="s">
        <v>394</v>
      </c>
    </row>
    <row r="18" spans="4:4" ht="15.5" x14ac:dyDescent="0.35">
      <c r="D18" s="60"/>
    </row>
    <row r="19" spans="4:4" ht="62" x14ac:dyDescent="0.35">
      <c r="D19" s="60" t="s">
        <v>395</v>
      </c>
    </row>
    <row r="20" spans="4:4" ht="14.5" x14ac:dyDescent="0.35">
      <c r="D20" s="61"/>
    </row>
    <row r="21" spans="4:4" ht="14.5" x14ac:dyDescent="0.35">
      <c r="D21" s="62"/>
    </row>
    <row r="22" spans="4:4" ht="15" customHeight="1" x14ac:dyDescent="0.35"/>
    <row r="23" spans="4:4" ht="15" customHeight="1" x14ac:dyDescent="0.35"/>
    <row r="24" spans="4:4" ht="15" customHeight="1" x14ac:dyDescent="0.35"/>
    <row r="25" spans="4:4" ht="15" customHeight="1" x14ac:dyDescent="0.35"/>
    <row r="26" spans="4:4" ht="15" customHeight="1" x14ac:dyDescent="0.35"/>
    <row r="27" spans="4:4" ht="15" customHeight="1" x14ac:dyDescent="0.35"/>
    <row r="28" spans="4:4" ht="15" customHeight="1" x14ac:dyDescent="0.35"/>
    <row r="29" spans="4:4" ht="15" customHeight="1" x14ac:dyDescent="0.35"/>
    <row r="30" spans="4:4" ht="15" customHeight="1" x14ac:dyDescent="0.35"/>
    <row r="31" spans="4:4" ht="15" customHeight="1" x14ac:dyDescent="0.35"/>
    <row r="32" spans="4:4" ht="22.5" customHeight="1" x14ac:dyDescent="0.35"/>
  </sheetData>
  <sheetProtection sheet="1" objects="1" scenarios="1" selectLockedCells="1"/>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0">
    <tabColor rgb="FF006E73"/>
  </sheetPr>
  <dimension ref="A1:U308"/>
  <sheetViews>
    <sheetView topLeftCell="C94" zoomScaleNormal="100" workbookViewId="0">
      <selection activeCell="F5" sqref="F5:H5"/>
    </sheetView>
  </sheetViews>
  <sheetFormatPr defaultColWidth="0" defaultRowHeight="14.5" zeroHeight="1" outlineLevelRow="2" x14ac:dyDescent="0.35"/>
  <cols>
    <col min="1" max="2" width="4.54296875" hidden="1" customWidth="1"/>
    <col min="3" max="3" width="3.7265625" customWidth="1"/>
    <col min="4" max="4" width="9.1796875" customWidth="1"/>
    <col min="5" max="5" width="11" customWidth="1"/>
    <col min="6" max="6" width="15.26953125" customWidth="1"/>
    <col min="7" max="7" width="9.54296875" customWidth="1"/>
    <col min="8" max="8" width="12.26953125" bestFit="1" customWidth="1"/>
    <col min="9" max="9" width="9.1796875" customWidth="1"/>
    <col min="10" max="10" width="9.81640625" bestFit="1" customWidth="1"/>
    <col min="11" max="13" width="9.1796875" customWidth="1"/>
    <col min="14" max="14" width="14" customWidth="1"/>
    <col min="15" max="18" width="9.1796875" customWidth="1"/>
    <col min="19" max="19" width="3.7265625" customWidth="1"/>
    <col min="20" max="21" width="0" hidden="1" customWidth="1"/>
    <col min="22" max="16384" width="9.1796875" hidden="1"/>
  </cols>
  <sheetData>
    <row r="1" spans="1:19" x14ac:dyDescent="0.35">
      <c r="A1" s="2"/>
      <c r="B1" s="2"/>
      <c r="C1" s="2"/>
      <c r="D1" s="2"/>
      <c r="E1" s="2"/>
      <c r="F1" s="2"/>
      <c r="G1" s="2"/>
      <c r="H1" s="2"/>
      <c r="I1" s="2"/>
      <c r="J1" s="2"/>
      <c r="K1" s="2"/>
      <c r="L1" s="2"/>
      <c r="M1" s="2"/>
      <c r="N1" s="2"/>
      <c r="O1" s="2"/>
      <c r="P1" s="2"/>
      <c r="Q1" s="2"/>
      <c r="R1" s="2"/>
      <c r="S1" s="2"/>
    </row>
    <row r="2" spans="1:19" ht="48" customHeight="1" x14ac:dyDescent="0.35">
      <c r="A2" s="2"/>
      <c r="B2" s="2"/>
      <c r="C2" s="2"/>
      <c r="D2" s="86" t="s">
        <v>396</v>
      </c>
      <c r="E2" s="86"/>
      <c r="F2" s="86"/>
      <c r="G2" s="86"/>
      <c r="H2" s="86"/>
      <c r="I2" s="86"/>
      <c r="J2" s="86"/>
      <c r="K2" s="86"/>
      <c r="L2" s="86"/>
      <c r="M2" s="86"/>
      <c r="N2" s="86"/>
      <c r="O2" s="86"/>
      <c r="P2" s="86"/>
      <c r="Q2" s="86"/>
      <c r="R2" s="86"/>
      <c r="S2" s="2"/>
    </row>
    <row r="3" spans="1:19" x14ac:dyDescent="0.35">
      <c r="A3" s="2"/>
      <c r="B3" s="2"/>
      <c r="C3" s="2"/>
      <c r="D3" s="2"/>
      <c r="E3" s="2"/>
      <c r="F3" s="2"/>
      <c r="G3" s="2"/>
      <c r="H3" s="2"/>
      <c r="I3" s="2"/>
      <c r="J3" s="2"/>
      <c r="K3" s="2"/>
      <c r="L3" s="2"/>
      <c r="M3" s="2"/>
      <c r="N3" s="2"/>
      <c r="O3" s="2"/>
      <c r="P3" s="2"/>
      <c r="Q3" s="2"/>
      <c r="R3" s="2"/>
      <c r="S3" s="2"/>
    </row>
    <row r="4" spans="1:19" x14ac:dyDescent="0.35">
      <c r="A4" s="2"/>
      <c r="B4" s="2"/>
      <c r="C4" s="2"/>
      <c r="D4" s="2"/>
      <c r="E4" s="2"/>
      <c r="F4" s="2"/>
      <c r="G4" s="2"/>
      <c r="H4" s="2"/>
      <c r="I4" s="2"/>
      <c r="J4" s="2"/>
      <c r="K4" s="2"/>
      <c r="L4" s="2"/>
      <c r="M4" s="2"/>
      <c r="N4" s="2"/>
      <c r="O4" s="2"/>
      <c r="P4" s="2"/>
      <c r="Q4" s="2"/>
      <c r="R4" s="2"/>
      <c r="S4" s="2"/>
    </row>
    <row r="5" spans="1:19" ht="15.5" x14ac:dyDescent="0.35">
      <c r="A5" s="2"/>
      <c r="B5" s="2"/>
      <c r="C5" s="2"/>
      <c r="D5" s="88" t="s">
        <v>397</v>
      </c>
      <c r="E5" s="89"/>
      <c r="F5" s="87" t="s">
        <v>51</v>
      </c>
      <c r="G5" s="87"/>
      <c r="H5" s="87"/>
      <c r="I5" s="2"/>
      <c r="J5" s="2"/>
      <c r="K5" s="2"/>
      <c r="L5" s="2"/>
      <c r="M5" s="2"/>
      <c r="N5" s="2"/>
      <c r="O5" s="2"/>
      <c r="P5" s="2"/>
      <c r="Q5" s="2"/>
      <c r="R5" s="2"/>
      <c r="S5" s="2"/>
    </row>
    <row r="6" spans="1:19" ht="15.5" x14ac:dyDescent="0.35">
      <c r="A6" s="2"/>
      <c r="B6" s="2"/>
      <c r="C6" s="2"/>
      <c r="D6" s="63" t="s">
        <v>398</v>
      </c>
      <c r="E6" s="64"/>
      <c r="F6" s="87" t="s">
        <v>51</v>
      </c>
      <c r="G6" s="87"/>
      <c r="H6" s="87"/>
      <c r="I6" s="2"/>
      <c r="J6" s="2"/>
      <c r="K6" s="2"/>
      <c r="L6" s="2"/>
      <c r="M6" s="2"/>
      <c r="N6" s="2"/>
      <c r="O6" s="2"/>
      <c r="P6" s="2"/>
      <c r="Q6" s="2"/>
      <c r="R6" s="2"/>
      <c r="S6" s="2"/>
    </row>
    <row r="7" spans="1:19" s="2" customFormat="1" ht="15.5" x14ac:dyDescent="0.35">
      <c r="D7" s="65"/>
      <c r="E7" s="65"/>
    </row>
    <row r="8" spans="1:19" x14ac:dyDescent="0.35">
      <c r="A8" s="2"/>
      <c r="B8" s="2"/>
      <c r="C8" s="2"/>
      <c r="D8" s="2"/>
      <c r="E8" s="2"/>
      <c r="F8" s="2"/>
      <c r="G8" s="2"/>
      <c r="H8" s="2"/>
      <c r="I8" s="2"/>
      <c r="J8" s="2"/>
      <c r="K8" s="2"/>
      <c r="L8" s="2"/>
      <c r="M8" s="2"/>
      <c r="N8" s="2"/>
      <c r="O8" s="2"/>
      <c r="P8" s="2"/>
      <c r="Q8" s="2"/>
      <c r="R8" s="2"/>
      <c r="S8" s="2"/>
    </row>
    <row r="9" spans="1:19" ht="23.5" x14ac:dyDescent="0.35">
      <c r="A9" s="2"/>
      <c r="B9" s="2"/>
      <c r="C9" s="2"/>
      <c r="D9" s="66" t="s">
        <v>399</v>
      </c>
      <c r="E9" s="67"/>
      <c r="F9" s="67"/>
      <c r="G9" s="67"/>
      <c r="H9" s="67"/>
      <c r="I9" s="67"/>
      <c r="J9" s="67"/>
      <c r="K9" s="67"/>
      <c r="L9" s="67"/>
      <c r="M9" s="67"/>
      <c r="N9" s="67"/>
      <c r="O9" s="67"/>
      <c r="P9" s="67"/>
      <c r="Q9" s="67"/>
      <c r="R9" s="67"/>
      <c r="S9" s="2"/>
    </row>
    <row r="10" spans="1:19" hidden="1" outlineLevel="1" x14ac:dyDescent="0.35">
      <c r="A10" s="68"/>
      <c r="B10" s="68"/>
      <c r="C10" s="68"/>
      <c r="D10" s="68"/>
      <c r="E10" s="68"/>
      <c r="F10" s="68"/>
      <c r="G10" s="68"/>
      <c r="H10" s="68"/>
      <c r="I10" s="68"/>
      <c r="J10" s="68"/>
      <c r="K10" s="68"/>
      <c r="L10" s="68"/>
      <c r="M10" s="68"/>
      <c r="N10" s="68"/>
      <c r="O10" s="68"/>
      <c r="P10" s="68"/>
      <c r="Q10" s="68"/>
      <c r="R10" s="68"/>
      <c r="S10" s="2"/>
    </row>
    <row r="11" spans="1:19" ht="21" hidden="1" outlineLevel="1" x14ac:dyDescent="0.5">
      <c r="A11" s="68"/>
      <c r="B11" s="68"/>
      <c r="C11" s="68"/>
      <c r="D11" s="68"/>
      <c r="E11" s="68"/>
      <c r="F11" s="69" t="s">
        <v>400</v>
      </c>
      <c r="G11" s="68"/>
      <c r="H11" s="68"/>
      <c r="I11" s="68"/>
      <c r="J11" s="68"/>
      <c r="K11" s="68"/>
      <c r="L11" s="68"/>
      <c r="M11" s="68"/>
      <c r="N11" s="69" t="s">
        <v>401</v>
      </c>
      <c r="O11" s="68"/>
      <c r="P11" s="68"/>
      <c r="Q11" s="68"/>
      <c r="R11" s="68"/>
      <c r="S11" s="2"/>
    </row>
    <row r="12" spans="1:19" hidden="1" outlineLevel="1" x14ac:dyDescent="0.35">
      <c r="A12" s="68"/>
      <c r="B12" s="68"/>
      <c r="C12" s="68"/>
      <c r="D12" s="68"/>
      <c r="E12" s="68"/>
      <c r="F12" s="68"/>
      <c r="G12" s="68"/>
      <c r="H12" s="68"/>
      <c r="I12" s="68"/>
      <c r="J12" s="68"/>
      <c r="K12" s="68"/>
      <c r="L12" s="68"/>
      <c r="M12" s="68"/>
      <c r="N12" s="68"/>
      <c r="O12" s="68"/>
      <c r="P12" s="68"/>
      <c r="Q12" s="68"/>
      <c r="R12" s="68"/>
      <c r="S12" s="2"/>
    </row>
    <row r="13" spans="1:19" hidden="1" outlineLevel="1" x14ac:dyDescent="0.35">
      <c r="A13" s="68"/>
      <c r="B13" s="68"/>
      <c r="C13" s="68"/>
      <c r="D13" s="68"/>
      <c r="E13" s="68"/>
      <c r="F13" s="68"/>
      <c r="G13" s="68"/>
      <c r="H13" s="68"/>
      <c r="I13" s="68"/>
      <c r="J13" s="68"/>
      <c r="K13" s="68"/>
      <c r="L13" s="68"/>
      <c r="M13" s="68"/>
      <c r="N13" s="68"/>
      <c r="O13" s="68"/>
      <c r="P13" s="68"/>
      <c r="Q13" s="68"/>
      <c r="R13" s="68"/>
      <c r="S13" s="2"/>
    </row>
    <row r="14" spans="1:19" hidden="1" outlineLevel="1" x14ac:dyDescent="0.35">
      <c r="A14" s="68"/>
      <c r="B14" s="68"/>
      <c r="C14" s="68"/>
      <c r="D14" s="68"/>
      <c r="E14" s="68"/>
      <c r="F14" s="68"/>
      <c r="G14" s="68"/>
      <c r="H14" s="68"/>
      <c r="I14" s="68"/>
      <c r="J14" s="68"/>
      <c r="K14" s="68"/>
      <c r="L14" s="68"/>
      <c r="M14" s="68"/>
      <c r="N14" s="68"/>
      <c r="O14" s="68"/>
      <c r="P14" s="68"/>
      <c r="Q14" s="68"/>
      <c r="R14" s="68"/>
      <c r="S14" s="2"/>
    </row>
    <row r="15" spans="1:19" hidden="1" outlineLevel="1" x14ac:dyDescent="0.35">
      <c r="A15" s="68"/>
      <c r="B15" s="68"/>
      <c r="C15" s="68"/>
      <c r="D15" s="68"/>
      <c r="E15" s="68"/>
      <c r="F15" s="68"/>
      <c r="G15" s="68"/>
      <c r="H15" s="68"/>
      <c r="I15" s="68"/>
      <c r="J15" s="68"/>
      <c r="K15" s="68"/>
      <c r="L15" s="68"/>
      <c r="M15" s="68"/>
      <c r="N15" s="68"/>
      <c r="O15" s="68"/>
      <c r="P15" s="68"/>
      <c r="Q15" s="68"/>
      <c r="R15" s="68"/>
      <c r="S15" s="2"/>
    </row>
    <row r="16" spans="1:19" hidden="1" outlineLevel="1" x14ac:dyDescent="0.35">
      <c r="A16" s="68"/>
      <c r="B16" s="68"/>
      <c r="C16" s="68"/>
      <c r="D16" s="68"/>
      <c r="E16" s="68"/>
      <c r="F16" s="68"/>
      <c r="G16" s="68"/>
      <c r="H16" s="68"/>
      <c r="I16" s="68"/>
      <c r="J16" s="68"/>
      <c r="K16" s="68"/>
      <c r="L16" s="68"/>
      <c r="M16" s="68"/>
      <c r="N16" s="68"/>
      <c r="O16" s="68"/>
      <c r="P16" s="68"/>
      <c r="Q16" s="68"/>
      <c r="R16" s="68"/>
      <c r="S16" s="2"/>
    </row>
    <row r="17" spans="1:19" hidden="1" outlineLevel="1" x14ac:dyDescent="0.35">
      <c r="A17" s="68"/>
      <c r="B17" s="68"/>
      <c r="C17" s="68"/>
      <c r="D17" s="68"/>
      <c r="E17" s="68"/>
      <c r="F17" s="68"/>
      <c r="G17" s="68"/>
      <c r="H17" s="68"/>
      <c r="I17" s="68"/>
      <c r="J17" s="68"/>
      <c r="K17" s="68"/>
      <c r="L17" s="68"/>
      <c r="M17" s="68"/>
      <c r="N17" s="68"/>
      <c r="O17" s="68"/>
      <c r="P17" s="68"/>
      <c r="Q17" s="68"/>
      <c r="R17" s="68"/>
      <c r="S17" s="2"/>
    </row>
    <row r="18" spans="1:19" hidden="1" outlineLevel="1" x14ac:dyDescent="0.35">
      <c r="A18" s="68"/>
      <c r="B18" s="68"/>
      <c r="C18" s="68"/>
      <c r="D18" s="68"/>
      <c r="E18" s="68"/>
      <c r="F18" s="68"/>
      <c r="G18" s="68"/>
      <c r="H18" s="68"/>
      <c r="I18" s="68"/>
      <c r="J18" s="68"/>
      <c r="K18" s="68"/>
      <c r="L18" s="68"/>
      <c r="M18" s="68"/>
      <c r="N18" s="68"/>
      <c r="O18" s="68"/>
      <c r="P18" s="68"/>
      <c r="Q18" s="68"/>
      <c r="R18" s="68"/>
      <c r="S18" s="2"/>
    </row>
    <row r="19" spans="1:19" hidden="1" outlineLevel="1" x14ac:dyDescent="0.35">
      <c r="A19" s="68"/>
      <c r="B19" s="68"/>
      <c r="C19" s="68"/>
      <c r="D19" s="68"/>
      <c r="E19" s="68"/>
      <c r="F19" s="68"/>
      <c r="G19" s="68"/>
      <c r="H19" s="68"/>
      <c r="I19" s="68"/>
      <c r="J19" s="68"/>
      <c r="K19" s="68"/>
      <c r="L19" s="68"/>
      <c r="M19" s="68"/>
      <c r="N19" s="68"/>
      <c r="O19" s="68"/>
      <c r="P19" s="68"/>
      <c r="Q19" s="68"/>
      <c r="R19" s="68"/>
      <c r="S19" s="2"/>
    </row>
    <row r="20" spans="1:19" ht="36" hidden="1" outlineLevel="1" x14ac:dyDescent="0.8">
      <c r="A20" s="68"/>
      <c r="B20" s="68"/>
      <c r="C20" s="68"/>
      <c r="D20" s="68"/>
      <c r="E20" s="68"/>
      <c r="F20" s="70">
        <f>SUM(Calc!$I$25:$K$25)</f>
        <v>0</v>
      </c>
      <c r="G20" s="68"/>
      <c r="H20" s="68"/>
      <c r="I20" s="68"/>
      <c r="J20" s="68"/>
      <c r="K20" s="68"/>
      <c r="L20" s="68"/>
      <c r="M20" s="71"/>
      <c r="N20" s="70">
        <f>SUM(Calc!$S$25:$U$25)</f>
        <v>0</v>
      </c>
      <c r="O20" s="68"/>
      <c r="P20" s="68"/>
      <c r="Q20" s="68"/>
      <c r="R20" s="68"/>
      <c r="S20" s="2"/>
    </row>
    <row r="21" spans="1:19" hidden="1" outlineLevel="1" x14ac:dyDescent="0.35">
      <c r="A21" s="68"/>
      <c r="B21" s="68"/>
      <c r="C21" s="68"/>
      <c r="D21" s="68"/>
      <c r="E21" s="68"/>
      <c r="F21" s="68"/>
      <c r="G21" s="68"/>
      <c r="H21" s="68"/>
      <c r="I21" s="68"/>
      <c r="J21" s="68"/>
      <c r="K21" s="68"/>
      <c r="L21" s="68"/>
      <c r="M21" s="68"/>
      <c r="N21" s="68"/>
      <c r="O21" s="68"/>
      <c r="P21" s="68"/>
      <c r="Q21" s="68"/>
      <c r="R21" s="68"/>
      <c r="S21" s="2"/>
    </row>
    <row r="22" spans="1:19" hidden="1" outlineLevel="1" x14ac:dyDescent="0.35">
      <c r="A22" s="68"/>
      <c r="B22" s="68"/>
      <c r="C22" s="68"/>
      <c r="D22" s="68"/>
      <c r="E22" s="68"/>
      <c r="F22" s="68"/>
      <c r="G22" s="68"/>
      <c r="H22" s="68"/>
      <c r="I22" s="68"/>
      <c r="J22" s="68"/>
      <c r="K22" s="68"/>
      <c r="L22" s="68"/>
      <c r="M22" s="68"/>
      <c r="N22" s="68"/>
      <c r="O22" s="68"/>
      <c r="P22" s="68"/>
      <c r="Q22" s="68"/>
      <c r="R22" s="68"/>
      <c r="S22" s="2"/>
    </row>
    <row r="23" spans="1:19" hidden="1" outlineLevel="1" x14ac:dyDescent="0.35">
      <c r="A23" s="68"/>
      <c r="B23" s="68"/>
      <c r="C23" s="68"/>
      <c r="D23" s="68"/>
      <c r="E23" s="68"/>
      <c r="F23" s="68"/>
      <c r="G23" s="68"/>
      <c r="H23" s="68"/>
      <c r="I23" s="68"/>
      <c r="J23" s="68"/>
      <c r="K23" s="68"/>
      <c r="L23" s="68"/>
      <c r="M23" s="68"/>
      <c r="N23" s="68"/>
      <c r="O23" s="68"/>
      <c r="P23" s="68"/>
      <c r="Q23" s="68"/>
      <c r="R23" s="68"/>
      <c r="S23" s="2"/>
    </row>
    <row r="24" spans="1:19" hidden="1" outlineLevel="1" x14ac:dyDescent="0.35">
      <c r="A24" s="68"/>
      <c r="B24" s="68"/>
      <c r="C24" s="68"/>
      <c r="D24" s="68"/>
      <c r="E24" s="68"/>
      <c r="F24" s="68"/>
      <c r="G24" s="68"/>
      <c r="H24" s="68"/>
      <c r="I24" s="68"/>
      <c r="J24" s="68"/>
      <c r="K24" s="68"/>
      <c r="L24" s="68"/>
      <c r="M24" s="68"/>
      <c r="N24" s="68"/>
      <c r="O24" s="68"/>
      <c r="P24" s="68"/>
      <c r="Q24" s="68"/>
      <c r="R24" s="68"/>
      <c r="S24" s="2"/>
    </row>
    <row r="25" spans="1:19" hidden="1" outlineLevel="1" x14ac:dyDescent="0.35">
      <c r="A25" s="68"/>
      <c r="B25" s="68"/>
      <c r="C25" s="68"/>
      <c r="D25" s="68"/>
      <c r="E25" s="68"/>
      <c r="F25" s="68"/>
      <c r="G25" s="68"/>
      <c r="H25" s="68"/>
      <c r="I25" s="68"/>
      <c r="J25" s="68"/>
      <c r="K25" s="68"/>
      <c r="L25" s="68"/>
      <c r="M25" s="68"/>
      <c r="N25" s="68"/>
      <c r="O25" s="68"/>
      <c r="P25" s="68"/>
      <c r="Q25" s="68"/>
      <c r="R25" s="68"/>
      <c r="S25" s="2"/>
    </row>
    <row r="26" spans="1:19" hidden="1" outlineLevel="1" x14ac:dyDescent="0.35">
      <c r="A26" s="68"/>
      <c r="B26" s="68"/>
      <c r="C26" s="68"/>
      <c r="D26" s="68"/>
      <c r="E26" s="68"/>
      <c r="F26" s="68"/>
      <c r="G26" s="68"/>
      <c r="H26" s="68"/>
      <c r="I26" s="68"/>
      <c r="J26" s="68"/>
      <c r="K26" s="68"/>
      <c r="L26" s="68"/>
      <c r="M26" s="68"/>
      <c r="N26" s="68"/>
      <c r="O26" s="68"/>
      <c r="P26" s="68"/>
      <c r="Q26" s="68"/>
      <c r="R26" s="68"/>
      <c r="S26" s="2"/>
    </row>
    <row r="27" spans="1:19" hidden="1" outlineLevel="1" x14ac:dyDescent="0.35">
      <c r="A27" s="68"/>
      <c r="B27" s="68"/>
      <c r="C27" s="68"/>
      <c r="D27" s="68"/>
      <c r="E27" s="68"/>
      <c r="F27" s="68"/>
      <c r="G27" s="68"/>
      <c r="H27" s="68"/>
      <c r="I27" s="68"/>
      <c r="J27" s="68"/>
      <c r="K27" s="68"/>
      <c r="L27" s="68"/>
      <c r="M27" s="68"/>
      <c r="N27" s="68"/>
      <c r="O27" s="68"/>
      <c r="P27" s="68"/>
      <c r="Q27" s="68"/>
      <c r="R27" s="68"/>
      <c r="S27" s="2"/>
    </row>
    <row r="28" spans="1:19" hidden="1" outlineLevel="1" x14ac:dyDescent="0.35">
      <c r="A28" s="68"/>
      <c r="B28" s="68"/>
      <c r="C28" s="68"/>
      <c r="D28" s="68"/>
      <c r="E28" s="68"/>
      <c r="F28" s="68"/>
      <c r="G28" s="68"/>
      <c r="H28" s="68"/>
      <c r="I28" s="68"/>
      <c r="J28" s="68"/>
      <c r="K28" s="68"/>
      <c r="L28" s="68"/>
      <c r="M28" s="68"/>
      <c r="N28" s="68"/>
      <c r="O28" s="68"/>
      <c r="P28" s="68"/>
      <c r="Q28" s="68"/>
      <c r="R28" s="68"/>
      <c r="S28" s="2"/>
    </row>
    <row r="29" spans="1:19" hidden="1" outlineLevel="1" x14ac:dyDescent="0.35">
      <c r="A29" s="68"/>
      <c r="B29" s="68"/>
      <c r="C29" s="68"/>
      <c r="D29" s="68"/>
      <c r="E29" s="68"/>
      <c r="F29" s="68"/>
      <c r="G29" s="68"/>
      <c r="H29" s="68"/>
      <c r="I29" s="68"/>
      <c r="J29" s="68"/>
      <c r="K29" s="68"/>
      <c r="L29" s="68"/>
      <c r="M29" s="68"/>
      <c r="N29" s="68"/>
      <c r="O29" s="68"/>
      <c r="P29" s="68"/>
      <c r="Q29" s="68"/>
      <c r="R29" s="68"/>
      <c r="S29" s="2"/>
    </row>
    <row r="30" spans="1:19" ht="21" hidden="1" outlineLevel="1" x14ac:dyDescent="0.5">
      <c r="A30" s="68"/>
      <c r="B30" s="68"/>
      <c r="C30" s="68"/>
      <c r="D30" s="68"/>
      <c r="E30" s="68"/>
      <c r="F30" s="69"/>
      <c r="G30" s="69" t="s">
        <v>400</v>
      </c>
      <c r="H30" s="68"/>
      <c r="I30" s="68"/>
      <c r="J30" s="68"/>
      <c r="K30" s="68"/>
      <c r="L30" s="68"/>
      <c r="M30" s="68"/>
      <c r="N30" s="69" t="s">
        <v>401</v>
      </c>
      <c r="O30" s="68"/>
      <c r="P30" s="68"/>
      <c r="Q30" s="68"/>
      <c r="R30" s="68"/>
      <c r="S30" s="2"/>
    </row>
    <row r="31" spans="1:19" hidden="1" outlineLevel="1" x14ac:dyDescent="0.35">
      <c r="A31" s="68"/>
      <c r="B31" s="68"/>
      <c r="C31" s="68"/>
      <c r="D31" s="68"/>
      <c r="E31" s="68"/>
      <c r="F31" s="68"/>
      <c r="G31" s="68"/>
      <c r="H31" s="68"/>
      <c r="I31" s="68"/>
      <c r="J31" s="68"/>
      <c r="K31" s="68"/>
      <c r="L31" s="68"/>
      <c r="M31" s="68"/>
      <c r="N31" s="68"/>
      <c r="O31" s="68"/>
      <c r="P31" s="68"/>
      <c r="Q31" s="68"/>
      <c r="R31" s="68"/>
      <c r="S31" s="2"/>
    </row>
    <row r="32" spans="1:19" hidden="1" outlineLevel="1" x14ac:dyDescent="0.35">
      <c r="A32" s="2"/>
      <c r="B32" s="2"/>
      <c r="C32" s="2"/>
      <c r="D32" s="2"/>
      <c r="E32" s="2"/>
      <c r="F32" s="2"/>
      <c r="G32" s="2"/>
      <c r="H32" s="2"/>
      <c r="I32" s="2"/>
      <c r="J32" s="2"/>
      <c r="K32" s="2"/>
      <c r="L32" s="2"/>
      <c r="M32" s="2"/>
      <c r="N32" s="2"/>
      <c r="O32" s="2"/>
      <c r="P32" s="2"/>
      <c r="Q32" s="2"/>
      <c r="R32" s="2"/>
      <c r="S32" s="2"/>
    </row>
    <row r="33" spans="1:19" hidden="1" outlineLevel="1" x14ac:dyDescent="0.35">
      <c r="A33" s="2"/>
      <c r="B33" s="2"/>
      <c r="C33" s="2"/>
      <c r="D33" s="2"/>
      <c r="E33" s="2"/>
      <c r="F33" s="2"/>
      <c r="G33" s="2"/>
      <c r="H33" s="2"/>
      <c r="I33" s="2"/>
      <c r="J33" s="2"/>
      <c r="K33" s="2"/>
      <c r="L33" s="2"/>
      <c r="M33" s="2"/>
      <c r="N33" s="2"/>
      <c r="O33" s="2"/>
      <c r="P33" s="2"/>
      <c r="Q33" s="2"/>
      <c r="R33" s="2"/>
      <c r="S33" s="2"/>
    </row>
    <row r="34" spans="1:19" hidden="1" outlineLevel="1" x14ac:dyDescent="0.35">
      <c r="A34" s="2"/>
      <c r="B34" s="2"/>
      <c r="C34" s="2"/>
      <c r="D34" s="2"/>
      <c r="E34" s="2"/>
      <c r="F34" s="2"/>
      <c r="G34" s="2"/>
      <c r="H34" s="2"/>
      <c r="I34" s="2"/>
      <c r="J34" s="2"/>
      <c r="K34" s="2"/>
      <c r="L34" s="2"/>
      <c r="M34" s="2"/>
      <c r="N34" s="2"/>
      <c r="O34" s="2"/>
      <c r="P34" s="2"/>
      <c r="Q34" s="2"/>
      <c r="R34" s="2"/>
      <c r="S34" s="2"/>
    </row>
    <row r="35" spans="1:19" hidden="1" outlineLevel="1" x14ac:dyDescent="0.35">
      <c r="A35" s="2"/>
      <c r="B35" s="2"/>
      <c r="C35" s="2"/>
      <c r="D35" s="2"/>
      <c r="E35" s="2"/>
      <c r="F35" s="2"/>
      <c r="G35" s="2"/>
      <c r="H35" s="2"/>
      <c r="I35" s="2"/>
      <c r="J35" s="2"/>
      <c r="K35" s="2"/>
      <c r="L35" s="2"/>
      <c r="M35" s="2"/>
      <c r="N35" s="2"/>
      <c r="O35" s="2"/>
      <c r="P35" s="2"/>
      <c r="Q35" s="2"/>
      <c r="R35" s="2"/>
      <c r="S35" s="2"/>
    </row>
    <row r="36" spans="1:19" hidden="1" outlineLevel="1" x14ac:dyDescent="0.35">
      <c r="A36" s="2"/>
      <c r="B36" s="2"/>
      <c r="C36" s="2"/>
      <c r="D36" s="2"/>
      <c r="E36" s="2"/>
      <c r="F36" s="2"/>
      <c r="G36" s="2"/>
      <c r="H36" s="2"/>
      <c r="I36" s="2"/>
      <c r="J36" s="2"/>
      <c r="K36" s="2"/>
      <c r="L36" s="2"/>
      <c r="M36" s="2"/>
      <c r="N36" s="2"/>
      <c r="O36" s="2"/>
      <c r="P36" s="2"/>
      <c r="Q36" s="2"/>
      <c r="R36" s="2"/>
      <c r="S36" s="2"/>
    </row>
    <row r="37" spans="1:19" hidden="1" outlineLevel="1" x14ac:dyDescent="0.35">
      <c r="A37" s="2"/>
      <c r="B37" s="2"/>
      <c r="C37" s="2"/>
      <c r="D37" s="2"/>
      <c r="E37" s="2"/>
      <c r="F37" s="2"/>
      <c r="G37" s="2"/>
      <c r="H37" s="2"/>
      <c r="I37" s="2"/>
      <c r="J37" s="2"/>
      <c r="K37" s="2"/>
      <c r="L37" s="2"/>
      <c r="M37" s="2"/>
      <c r="N37" s="2"/>
      <c r="O37" s="2"/>
      <c r="P37" s="2"/>
      <c r="Q37" s="2"/>
      <c r="R37" s="2"/>
      <c r="S37" s="2"/>
    </row>
    <row r="38" spans="1:19" hidden="1" outlineLevel="1" x14ac:dyDescent="0.35">
      <c r="A38" s="2"/>
      <c r="B38" s="2"/>
      <c r="C38" s="2"/>
      <c r="D38" s="2"/>
      <c r="E38" s="2"/>
      <c r="F38" s="2"/>
      <c r="G38" s="2"/>
      <c r="H38" s="2"/>
      <c r="I38" s="2"/>
      <c r="J38" s="2"/>
      <c r="K38" s="2"/>
      <c r="L38" s="2"/>
      <c r="M38" s="2"/>
      <c r="N38" s="2"/>
      <c r="O38" s="2"/>
      <c r="P38" s="2"/>
      <c r="Q38" s="2"/>
      <c r="R38" s="2"/>
      <c r="S38" s="2"/>
    </row>
    <row r="39" spans="1:19" hidden="1" outlineLevel="1" x14ac:dyDescent="0.35">
      <c r="A39" s="2"/>
      <c r="B39" s="2"/>
      <c r="C39" s="2"/>
      <c r="D39" s="2"/>
      <c r="E39" s="2"/>
      <c r="F39" s="2"/>
      <c r="G39" s="2"/>
      <c r="H39" s="2"/>
      <c r="I39" s="2"/>
      <c r="J39" s="2"/>
      <c r="K39" s="2"/>
      <c r="L39" s="2"/>
      <c r="M39" s="2"/>
      <c r="N39" s="2"/>
      <c r="O39" s="2"/>
      <c r="P39" s="2"/>
      <c r="Q39" s="2"/>
      <c r="R39" s="2"/>
      <c r="S39" s="2"/>
    </row>
    <row r="40" spans="1:19" hidden="1" outlineLevel="1" x14ac:dyDescent="0.35">
      <c r="A40" s="2"/>
      <c r="B40" s="2"/>
      <c r="C40" s="2"/>
      <c r="D40" s="2"/>
      <c r="E40" s="2"/>
      <c r="F40" s="2"/>
      <c r="G40" s="2"/>
      <c r="H40" s="2"/>
      <c r="I40" s="2"/>
      <c r="J40" s="2"/>
      <c r="K40" s="2"/>
      <c r="L40" s="2"/>
      <c r="M40" s="2"/>
      <c r="N40" s="2"/>
      <c r="O40" s="2"/>
      <c r="P40" s="2"/>
      <c r="Q40" s="2"/>
      <c r="R40" s="2"/>
      <c r="S40" s="2"/>
    </row>
    <row r="41" spans="1:19" hidden="1" outlineLevel="1" x14ac:dyDescent="0.35">
      <c r="A41" s="2"/>
      <c r="B41" s="2"/>
      <c r="C41" s="2"/>
      <c r="D41" s="2"/>
      <c r="E41" s="2"/>
      <c r="F41" s="2"/>
      <c r="G41" s="2"/>
      <c r="H41" s="2"/>
      <c r="I41" s="2"/>
      <c r="J41" s="2"/>
      <c r="K41" s="2"/>
      <c r="L41" s="2"/>
      <c r="M41" s="2"/>
      <c r="N41" s="2"/>
      <c r="O41" s="2"/>
      <c r="P41" s="2"/>
      <c r="Q41" s="2"/>
      <c r="R41" s="2"/>
      <c r="S41" s="2"/>
    </row>
    <row r="42" spans="1:19" ht="15" hidden="1" customHeight="1" outlineLevel="1" x14ac:dyDescent="0.8">
      <c r="A42" s="2"/>
      <c r="B42" s="2"/>
      <c r="C42" s="2"/>
      <c r="D42" s="2"/>
      <c r="E42" s="2"/>
      <c r="F42" s="70"/>
      <c r="G42" s="2"/>
      <c r="H42" s="2"/>
      <c r="I42" s="2"/>
      <c r="J42" s="2"/>
      <c r="K42" s="2"/>
      <c r="L42" s="2"/>
      <c r="M42" s="2"/>
      <c r="N42" s="2"/>
      <c r="O42" s="2"/>
      <c r="P42" s="2"/>
      <c r="Q42" s="2"/>
      <c r="R42" s="2"/>
      <c r="S42" s="2"/>
    </row>
    <row r="43" spans="1:19" hidden="1" outlineLevel="1" x14ac:dyDescent="0.35">
      <c r="A43" s="2"/>
      <c r="B43" s="2"/>
      <c r="C43" s="2"/>
      <c r="D43" s="2"/>
      <c r="E43" s="2"/>
      <c r="F43" s="2"/>
      <c r="G43" s="2"/>
      <c r="H43" s="2"/>
      <c r="I43" s="2"/>
      <c r="J43" s="2"/>
      <c r="K43" s="2"/>
      <c r="L43" s="2"/>
      <c r="M43" s="2"/>
      <c r="N43" s="2"/>
      <c r="O43" s="2"/>
      <c r="P43" s="2"/>
      <c r="Q43" s="2"/>
      <c r="R43" s="2"/>
      <c r="S43" s="2"/>
    </row>
    <row r="44" spans="1:19" hidden="1" outlineLevel="1" x14ac:dyDescent="0.35">
      <c r="A44" s="2"/>
      <c r="B44" s="2"/>
      <c r="C44" s="2"/>
      <c r="D44" s="2"/>
      <c r="E44" s="2"/>
      <c r="F44" s="2"/>
      <c r="G44" s="2"/>
      <c r="H44" s="2"/>
      <c r="I44" s="2"/>
      <c r="J44" s="2"/>
      <c r="K44" s="2"/>
      <c r="L44" s="2"/>
      <c r="M44" s="2"/>
      <c r="N44" s="2"/>
      <c r="O44" s="2"/>
      <c r="P44" s="2"/>
      <c r="Q44" s="2"/>
      <c r="R44" s="2"/>
      <c r="S44" s="2"/>
    </row>
    <row r="45" spans="1:19" hidden="1" outlineLevel="1" x14ac:dyDescent="0.35">
      <c r="A45" s="2"/>
      <c r="B45" s="2"/>
      <c r="C45" s="2"/>
      <c r="D45" s="2"/>
      <c r="E45" s="2"/>
      <c r="F45" s="2"/>
      <c r="G45" s="2"/>
      <c r="H45" s="2"/>
      <c r="I45" s="2"/>
      <c r="J45" s="2"/>
      <c r="K45" s="2"/>
      <c r="L45" s="2"/>
      <c r="M45" s="2"/>
      <c r="N45" s="2"/>
      <c r="O45" s="2"/>
      <c r="P45" s="2"/>
      <c r="Q45" s="2"/>
      <c r="R45" s="2"/>
      <c r="S45" s="2"/>
    </row>
    <row r="46" spans="1:19" hidden="1" outlineLevel="1" x14ac:dyDescent="0.35">
      <c r="A46" s="2"/>
      <c r="B46" s="2"/>
      <c r="C46" s="2"/>
      <c r="D46" s="2"/>
      <c r="E46" s="2"/>
      <c r="F46" s="2"/>
      <c r="G46" s="2"/>
      <c r="H46" s="2"/>
      <c r="I46" s="2"/>
      <c r="J46" s="2"/>
      <c r="K46" s="2"/>
      <c r="L46" s="2"/>
      <c r="M46" s="2"/>
      <c r="N46" s="2"/>
      <c r="O46" s="2"/>
      <c r="P46" s="2"/>
      <c r="Q46" s="2"/>
      <c r="R46" s="2"/>
      <c r="S46" s="2"/>
    </row>
    <row r="47" spans="1:19" hidden="1" outlineLevel="1" x14ac:dyDescent="0.35">
      <c r="A47" s="2"/>
      <c r="B47" s="2"/>
      <c r="C47" s="2"/>
      <c r="D47" s="2"/>
      <c r="E47" s="2"/>
      <c r="F47" s="2"/>
      <c r="G47" s="2"/>
      <c r="H47" s="2"/>
      <c r="I47" s="2"/>
      <c r="J47" s="2"/>
      <c r="K47" s="2"/>
      <c r="L47" s="2"/>
      <c r="M47" s="2"/>
      <c r="N47" s="2"/>
      <c r="O47" s="2"/>
      <c r="P47" s="2"/>
      <c r="Q47" s="2"/>
      <c r="R47" s="2"/>
      <c r="S47" s="2"/>
    </row>
    <row r="48" spans="1:19" hidden="1" outlineLevel="1" x14ac:dyDescent="0.35">
      <c r="A48" s="2"/>
      <c r="B48" s="2"/>
      <c r="C48" s="2"/>
      <c r="D48" s="2"/>
      <c r="E48" s="2"/>
      <c r="F48" s="2"/>
      <c r="G48" s="2"/>
      <c r="H48" s="2"/>
      <c r="I48" s="2"/>
      <c r="J48" s="2"/>
      <c r="K48" s="2"/>
      <c r="L48" s="2"/>
      <c r="M48" s="2"/>
      <c r="N48" s="2"/>
      <c r="O48" s="2"/>
      <c r="P48" s="2"/>
      <c r="Q48" s="2"/>
      <c r="R48" s="2"/>
      <c r="S48" s="2"/>
    </row>
    <row r="49" spans="1:19" hidden="1" outlineLevel="1" x14ac:dyDescent="0.35">
      <c r="A49" s="2"/>
      <c r="B49" s="2"/>
      <c r="C49" s="2"/>
      <c r="D49" s="2"/>
      <c r="E49" s="2"/>
      <c r="F49" s="2"/>
      <c r="G49" s="2"/>
      <c r="H49" s="2"/>
      <c r="I49" s="2"/>
      <c r="J49" s="2"/>
      <c r="K49" s="2"/>
      <c r="L49" s="2"/>
      <c r="M49" s="2"/>
      <c r="N49" s="2"/>
      <c r="O49" s="2"/>
      <c r="P49" s="2"/>
      <c r="Q49" s="2"/>
      <c r="R49" s="2"/>
      <c r="S49" s="2"/>
    </row>
    <row r="50" spans="1:19" collapsed="1" x14ac:dyDescent="0.35">
      <c r="A50" s="2"/>
      <c r="B50" s="2"/>
      <c r="C50" s="2"/>
      <c r="D50" s="2"/>
      <c r="E50" s="2"/>
      <c r="F50" s="2"/>
      <c r="G50" s="2"/>
      <c r="H50" s="2"/>
      <c r="I50" s="2"/>
      <c r="J50" s="2"/>
      <c r="K50" s="2"/>
      <c r="L50" s="2"/>
      <c r="M50" s="2"/>
      <c r="N50" s="2"/>
      <c r="O50" s="2"/>
      <c r="P50" s="2"/>
      <c r="Q50" s="2"/>
      <c r="R50" s="2"/>
      <c r="S50" s="2"/>
    </row>
    <row r="51" spans="1:19" ht="23.5" x14ac:dyDescent="0.35">
      <c r="A51" s="2"/>
      <c r="B51" s="2"/>
      <c r="C51" s="2"/>
      <c r="D51" s="66" t="s">
        <v>402</v>
      </c>
      <c r="E51" s="67"/>
      <c r="F51" s="67"/>
      <c r="G51" s="67"/>
      <c r="H51" s="67"/>
      <c r="I51" s="67"/>
      <c r="J51" s="67"/>
      <c r="K51" s="67"/>
      <c r="L51" s="67"/>
      <c r="M51" s="67"/>
      <c r="N51" s="67"/>
      <c r="O51" s="67"/>
      <c r="P51" s="67"/>
      <c r="Q51" s="67"/>
      <c r="R51" s="67"/>
      <c r="S51" s="2"/>
    </row>
    <row r="52" spans="1:19" hidden="1" outlineLevel="1" x14ac:dyDescent="0.35">
      <c r="A52" s="2"/>
      <c r="B52" s="2"/>
      <c r="C52" s="2"/>
      <c r="D52" s="2"/>
      <c r="E52" s="2"/>
      <c r="F52" s="2"/>
      <c r="G52" s="2"/>
      <c r="H52" s="2"/>
      <c r="I52" s="2"/>
      <c r="J52" s="2"/>
      <c r="K52" s="2"/>
      <c r="L52" s="2"/>
      <c r="M52" s="2"/>
      <c r="N52" s="2"/>
      <c r="O52" s="2"/>
      <c r="P52" s="2"/>
      <c r="Q52" s="2"/>
      <c r="R52" s="2"/>
      <c r="S52" s="2"/>
    </row>
    <row r="53" spans="1:19" ht="21" hidden="1" outlineLevel="1" x14ac:dyDescent="0.5">
      <c r="A53" s="2"/>
      <c r="B53" s="2"/>
      <c r="C53" s="2"/>
      <c r="D53" s="68"/>
      <c r="E53" s="68"/>
      <c r="F53" s="69" t="s">
        <v>400</v>
      </c>
      <c r="G53" s="68"/>
      <c r="H53" s="68"/>
      <c r="I53" s="68"/>
      <c r="J53" s="68"/>
      <c r="K53" s="68"/>
      <c r="L53" s="68"/>
      <c r="M53" s="68"/>
      <c r="N53" s="69" t="s">
        <v>401</v>
      </c>
      <c r="O53" s="68"/>
      <c r="P53" s="68"/>
      <c r="Q53" s="68"/>
      <c r="R53" s="68"/>
      <c r="S53" s="2"/>
    </row>
    <row r="54" spans="1:19" hidden="1" outlineLevel="1" x14ac:dyDescent="0.35">
      <c r="A54" s="2"/>
      <c r="B54" s="2"/>
      <c r="C54" s="2"/>
      <c r="D54" s="2"/>
      <c r="E54" s="2"/>
      <c r="F54" s="2"/>
      <c r="G54" s="2"/>
      <c r="H54" s="2"/>
      <c r="I54" s="2"/>
      <c r="J54" s="2"/>
      <c r="K54" s="2"/>
      <c r="L54" s="2"/>
      <c r="M54" s="2"/>
      <c r="N54" s="2"/>
      <c r="O54" s="2"/>
      <c r="P54" s="2"/>
      <c r="Q54" s="2"/>
      <c r="R54" s="2"/>
      <c r="S54" s="2"/>
    </row>
    <row r="55" spans="1:19" hidden="1" outlineLevel="1" x14ac:dyDescent="0.35">
      <c r="A55" s="2"/>
      <c r="B55" s="2"/>
      <c r="C55" s="2"/>
      <c r="D55" s="2"/>
      <c r="E55" s="2"/>
      <c r="F55" s="2"/>
      <c r="G55" s="2"/>
      <c r="H55" s="2"/>
      <c r="I55" s="2"/>
      <c r="J55" s="2"/>
      <c r="K55" s="2"/>
      <c r="L55" s="2"/>
      <c r="M55" s="2"/>
      <c r="N55" s="2"/>
      <c r="O55" s="2"/>
      <c r="P55" s="2"/>
      <c r="Q55" s="2"/>
      <c r="R55" s="2"/>
      <c r="S55" s="2"/>
    </row>
    <row r="56" spans="1:19" hidden="1" outlineLevel="1" x14ac:dyDescent="0.35">
      <c r="A56" s="2"/>
      <c r="B56" s="2"/>
      <c r="C56" s="2"/>
      <c r="D56" s="2"/>
      <c r="E56" s="2"/>
      <c r="F56" s="2"/>
      <c r="G56" s="2"/>
      <c r="H56" s="2"/>
      <c r="I56" s="2"/>
      <c r="J56" s="2"/>
      <c r="K56" s="2"/>
      <c r="L56" s="2"/>
      <c r="M56" s="2"/>
      <c r="N56" s="2"/>
      <c r="O56" s="2"/>
      <c r="P56" s="2"/>
      <c r="Q56" s="2"/>
      <c r="R56" s="2"/>
      <c r="S56" s="2"/>
    </row>
    <row r="57" spans="1:19" hidden="1" outlineLevel="1" x14ac:dyDescent="0.35">
      <c r="A57" s="2"/>
      <c r="B57" s="2"/>
      <c r="C57" s="2"/>
      <c r="D57" s="2"/>
      <c r="E57" s="2"/>
      <c r="F57" s="2"/>
      <c r="G57" s="2"/>
      <c r="H57" s="2"/>
      <c r="I57" s="2"/>
      <c r="J57" s="2"/>
      <c r="K57" s="2"/>
      <c r="L57" s="2"/>
      <c r="M57" s="2"/>
      <c r="N57" s="2"/>
      <c r="O57" s="2"/>
      <c r="P57" s="2"/>
      <c r="Q57" s="2"/>
      <c r="R57" s="2"/>
      <c r="S57" s="2"/>
    </row>
    <row r="58" spans="1:19" hidden="1" outlineLevel="1" x14ac:dyDescent="0.35">
      <c r="A58" s="2"/>
      <c r="B58" s="2"/>
      <c r="C58" s="2"/>
      <c r="D58" s="2"/>
      <c r="E58" s="2"/>
      <c r="F58" s="2"/>
      <c r="G58" s="2"/>
      <c r="H58" s="2"/>
      <c r="I58" s="2"/>
      <c r="J58" s="2"/>
      <c r="K58" s="2"/>
      <c r="L58" s="2"/>
      <c r="M58" s="2"/>
      <c r="N58" s="2"/>
      <c r="O58" s="2"/>
      <c r="P58" s="2"/>
      <c r="Q58" s="2"/>
      <c r="R58" s="2"/>
      <c r="S58" s="2"/>
    </row>
    <row r="59" spans="1:19" hidden="1" outlineLevel="1" x14ac:dyDescent="0.35">
      <c r="A59" s="2"/>
      <c r="B59" s="2"/>
      <c r="C59" s="2"/>
      <c r="D59" s="2"/>
      <c r="E59" s="2"/>
      <c r="F59" s="2"/>
      <c r="G59" s="2"/>
      <c r="H59" s="2"/>
      <c r="I59" s="2"/>
      <c r="J59" s="2"/>
      <c r="K59" s="2"/>
      <c r="L59" s="2"/>
      <c r="M59" s="2"/>
      <c r="N59" s="2"/>
      <c r="O59" s="2"/>
      <c r="P59" s="2"/>
      <c r="Q59" s="2"/>
      <c r="R59" s="2"/>
      <c r="S59" s="2"/>
    </row>
    <row r="60" spans="1:19" hidden="1" outlineLevel="1" x14ac:dyDescent="0.35">
      <c r="A60" s="2"/>
      <c r="B60" s="2"/>
      <c r="C60" s="2"/>
      <c r="D60" s="2"/>
      <c r="E60" s="2"/>
      <c r="F60" s="2"/>
      <c r="G60" s="2"/>
      <c r="H60" s="2"/>
      <c r="I60" s="2"/>
      <c r="J60" s="2"/>
      <c r="K60" s="2"/>
      <c r="L60" s="2"/>
      <c r="M60" s="2"/>
      <c r="N60" s="2"/>
      <c r="O60" s="2"/>
      <c r="P60" s="2"/>
      <c r="Q60" s="2"/>
      <c r="R60" s="2"/>
      <c r="S60" s="2"/>
    </row>
    <row r="61" spans="1:19" hidden="1" outlineLevel="1" x14ac:dyDescent="0.35">
      <c r="A61" s="2"/>
      <c r="B61" s="2"/>
      <c r="C61" s="2"/>
      <c r="D61" s="2"/>
      <c r="E61" s="2"/>
      <c r="F61" s="2"/>
      <c r="G61" s="2"/>
      <c r="H61" s="2"/>
      <c r="I61" s="2"/>
      <c r="J61" s="2"/>
      <c r="K61" s="2"/>
      <c r="L61" s="2"/>
      <c r="M61" s="2"/>
      <c r="N61" s="2"/>
      <c r="O61" s="2"/>
      <c r="P61" s="2"/>
      <c r="Q61" s="2"/>
      <c r="R61" s="2"/>
      <c r="S61" s="2"/>
    </row>
    <row r="62" spans="1:19" hidden="1" outlineLevel="1" x14ac:dyDescent="0.35">
      <c r="A62" s="2"/>
      <c r="B62" s="2"/>
      <c r="C62" s="2"/>
      <c r="D62" s="2"/>
      <c r="E62" s="2"/>
      <c r="F62" s="2"/>
      <c r="G62" s="2"/>
      <c r="H62" s="2"/>
      <c r="I62" s="2"/>
      <c r="J62" s="2"/>
      <c r="K62" s="2"/>
      <c r="L62" s="2"/>
      <c r="M62" s="2"/>
      <c r="N62" s="2"/>
      <c r="O62" s="2"/>
      <c r="P62" s="2"/>
      <c r="Q62" s="2"/>
      <c r="R62" s="2"/>
      <c r="S62" s="2"/>
    </row>
    <row r="63" spans="1:19" ht="36" hidden="1" outlineLevel="1" x14ac:dyDescent="0.8">
      <c r="A63" s="68"/>
      <c r="B63" s="68"/>
      <c r="C63" s="68"/>
      <c r="D63" s="68"/>
      <c r="E63" s="68"/>
      <c r="F63" s="72">
        <f>SUM(Calc!I16:K16)</f>
        <v>0</v>
      </c>
      <c r="G63" s="68"/>
      <c r="H63" s="68"/>
      <c r="I63" s="68"/>
      <c r="J63" s="68"/>
      <c r="K63" s="68"/>
      <c r="L63" s="68"/>
      <c r="M63" s="71"/>
      <c r="N63" s="70">
        <f>SUM(Calc!S16:U16)</f>
        <v>0</v>
      </c>
      <c r="O63" s="68"/>
      <c r="P63" s="68"/>
      <c r="Q63" s="68"/>
      <c r="R63" s="68"/>
      <c r="S63" s="2"/>
    </row>
    <row r="64" spans="1:19" hidden="1" outlineLevel="1" x14ac:dyDescent="0.35">
      <c r="A64" s="2"/>
      <c r="B64" s="2"/>
      <c r="C64" s="2"/>
      <c r="D64" s="2"/>
      <c r="E64" s="2"/>
      <c r="F64" s="2"/>
      <c r="G64" s="2"/>
      <c r="H64" s="2"/>
      <c r="I64" s="2"/>
      <c r="J64" s="2"/>
      <c r="K64" s="2"/>
      <c r="L64" s="2"/>
      <c r="M64" s="2"/>
      <c r="N64" s="2"/>
      <c r="O64" s="2"/>
      <c r="P64" s="2"/>
      <c r="Q64" s="2"/>
      <c r="R64" s="2"/>
      <c r="S64" s="2"/>
    </row>
    <row r="65" spans="1:19" hidden="1" outlineLevel="1" x14ac:dyDescent="0.35">
      <c r="A65" s="2"/>
      <c r="B65" s="2"/>
      <c r="C65" s="2"/>
      <c r="D65" s="2"/>
      <c r="E65" s="2"/>
      <c r="F65" s="2"/>
      <c r="G65" s="2"/>
      <c r="H65" s="2"/>
      <c r="I65" s="2"/>
      <c r="J65" s="2"/>
      <c r="K65" s="2"/>
      <c r="L65" s="2"/>
      <c r="M65" s="2"/>
      <c r="N65" s="2"/>
      <c r="O65" s="2"/>
      <c r="P65" s="2"/>
      <c r="Q65" s="2"/>
      <c r="R65" s="2"/>
      <c r="S65" s="2"/>
    </row>
    <row r="66" spans="1:19" hidden="1" outlineLevel="1" x14ac:dyDescent="0.35">
      <c r="A66" s="2"/>
      <c r="B66" s="2"/>
      <c r="C66" s="2"/>
      <c r="D66" s="2"/>
      <c r="E66" s="2"/>
      <c r="F66" s="2"/>
      <c r="G66" s="2"/>
      <c r="H66" s="2"/>
      <c r="I66" s="2"/>
      <c r="J66" s="2"/>
      <c r="K66" s="2"/>
      <c r="L66" s="2"/>
      <c r="M66" s="2"/>
      <c r="N66" s="2"/>
      <c r="O66" s="2"/>
      <c r="P66" s="2"/>
      <c r="Q66" s="2"/>
      <c r="R66" s="2"/>
      <c r="S66" s="2"/>
    </row>
    <row r="67" spans="1:19" hidden="1" outlineLevel="1" x14ac:dyDescent="0.35">
      <c r="A67" s="2"/>
      <c r="B67" s="2"/>
      <c r="C67" s="2"/>
      <c r="D67" s="2"/>
      <c r="E67" s="2"/>
      <c r="F67" s="2"/>
      <c r="G67" s="2"/>
      <c r="H67" s="2"/>
      <c r="I67" s="2"/>
      <c r="J67" s="2"/>
      <c r="K67" s="2"/>
      <c r="L67" s="2"/>
      <c r="M67" s="2"/>
      <c r="N67" s="2"/>
      <c r="O67" s="2"/>
      <c r="P67" s="2"/>
      <c r="Q67" s="2"/>
      <c r="R67" s="2"/>
      <c r="S67" s="2"/>
    </row>
    <row r="68" spans="1:19" hidden="1" outlineLevel="1" x14ac:dyDescent="0.35">
      <c r="A68" s="2"/>
      <c r="B68" s="2"/>
      <c r="C68" s="2"/>
      <c r="D68" s="2"/>
      <c r="E68" s="2"/>
      <c r="F68" s="2"/>
      <c r="G68" s="2"/>
      <c r="H68" s="2"/>
      <c r="I68" s="2"/>
      <c r="J68" s="2"/>
      <c r="K68" s="2"/>
      <c r="L68" s="2"/>
      <c r="M68" s="2"/>
      <c r="N68" s="2"/>
      <c r="O68" s="2"/>
      <c r="P68" s="2"/>
      <c r="Q68" s="2"/>
      <c r="R68" s="2"/>
      <c r="S68" s="2"/>
    </row>
    <row r="69" spans="1:19" hidden="1" outlineLevel="1" x14ac:dyDescent="0.35">
      <c r="A69" s="2"/>
      <c r="B69" s="2"/>
      <c r="C69" s="2"/>
      <c r="D69" s="2"/>
      <c r="E69" s="2"/>
      <c r="F69" s="2"/>
      <c r="G69" s="2"/>
      <c r="H69" s="2"/>
      <c r="I69" s="2"/>
      <c r="J69" s="2"/>
      <c r="K69" s="2"/>
      <c r="L69" s="2"/>
      <c r="M69" s="2"/>
      <c r="N69" s="2"/>
      <c r="O69" s="2"/>
      <c r="P69" s="2"/>
      <c r="Q69" s="2"/>
      <c r="R69" s="2"/>
      <c r="S69" s="2"/>
    </row>
    <row r="70" spans="1:19" hidden="1" outlineLevel="1" x14ac:dyDescent="0.35">
      <c r="A70" s="2"/>
      <c r="B70" s="2"/>
      <c r="C70" s="2"/>
      <c r="D70" s="2"/>
      <c r="E70" s="2"/>
      <c r="F70" s="2"/>
      <c r="G70" s="2"/>
      <c r="H70" s="2"/>
      <c r="I70" s="2"/>
      <c r="J70" s="2"/>
      <c r="K70" s="2"/>
      <c r="L70" s="2"/>
      <c r="M70" s="2"/>
      <c r="N70" s="2"/>
      <c r="O70" s="2"/>
      <c r="P70" s="2"/>
      <c r="Q70" s="2"/>
      <c r="R70" s="2"/>
      <c r="S70" s="2"/>
    </row>
    <row r="71" spans="1:19" hidden="1" outlineLevel="1" x14ac:dyDescent="0.35">
      <c r="A71" s="2"/>
      <c r="B71" s="2"/>
      <c r="C71" s="2"/>
      <c r="D71" s="2"/>
      <c r="E71" s="2"/>
      <c r="F71" s="2"/>
      <c r="G71" s="2"/>
      <c r="H71" s="2"/>
      <c r="I71" s="2"/>
      <c r="J71" s="2"/>
      <c r="K71" s="2"/>
      <c r="L71" s="2"/>
      <c r="M71" s="2"/>
      <c r="N71" s="2"/>
      <c r="O71" s="2"/>
      <c r="P71" s="2"/>
      <c r="Q71" s="2"/>
      <c r="R71" s="2"/>
      <c r="S71" s="2"/>
    </row>
    <row r="72" spans="1:19" collapsed="1" x14ac:dyDescent="0.35">
      <c r="A72" s="2"/>
      <c r="B72" s="2"/>
      <c r="C72" s="2"/>
      <c r="D72" s="2"/>
      <c r="E72" s="2"/>
      <c r="F72" s="2"/>
      <c r="G72" s="2"/>
      <c r="H72" s="2"/>
      <c r="I72" s="2"/>
      <c r="J72" s="2"/>
      <c r="K72" s="2"/>
      <c r="L72" s="2"/>
      <c r="M72" s="2"/>
      <c r="N72" s="2"/>
      <c r="O72" s="2"/>
      <c r="P72" s="2"/>
      <c r="Q72" s="2"/>
      <c r="R72" s="2"/>
      <c r="S72" s="2"/>
    </row>
    <row r="73" spans="1:19" ht="23.5" x14ac:dyDescent="0.35">
      <c r="A73" s="2"/>
      <c r="B73" s="2"/>
      <c r="C73" s="2"/>
      <c r="D73" s="66" t="s">
        <v>403</v>
      </c>
      <c r="E73" s="67"/>
      <c r="F73" s="67"/>
      <c r="G73" s="67"/>
      <c r="H73" s="67"/>
      <c r="I73" s="67"/>
      <c r="J73" s="67"/>
      <c r="K73" s="67"/>
      <c r="L73" s="67"/>
      <c r="M73" s="67"/>
      <c r="N73" s="67"/>
      <c r="O73" s="67"/>
      <c r="P73" s="67"/>
      <c r="Q73" s="67"/>
      <c r="R73" s="67"/>
      <c r="S73" s="2"/>
    </row>
    <row r="74" spans="1:19" hidden="1" outlineLevel="1" x14ac:dyDescent="0.35">
      <c r="A74" s="2"/>
      <c r="B74" s="2"/>
      <c r="C74" s="2"/>
      <c r="D74" s="2"/>
      <c r="E74" s="2"/>
      <c r="F74" s="2"/>
      <c r="G74" s="2"/>
      <c r="H74" s="2"/>
      <c r="I74" s="2"/>
      <c r="J74" s="2"/>
      <c r="K74" s="2"/>
      <c r="L74" s="2"/>
      <c r="M74" s="2"/>
      <c r="N74" s="2"/>
      <c r="O74" s="2"/>
      <c r="P74" s="2"/>
      <c r="Q74" s="2"/>
      <c r="R74" s="2"/>
      <c r="S74" s="2"/>
    </row>
    <row r="75" spans="1:19" ht="21" hidden="1" outlineLevel="1" x14ac:dyDescent="0.5">
      <c r="A75" s="2"/>
      <c r="B75" s="2"/>
      <c r="C75" s="2"/>
      <c r="D75" s="68"/>
      <c r="E75" s="68"/>
      <c r="F75" s="69" t="s">
        <v>400</v>
      </c>
      <c r="G75" s="68"/>
      <c r="H75" s="68"/>
      <c r="I75" s="68"/>
      <c r="J75" s="68"/>
      <c r="K75" s="68"/>
      <c r="L75" s="68"/>
      <c r="M75" s="68"/>
      <c r="N75" s="69" t="s">
        <v>401</v>
      </c>
      <c r="O75" s="68"/>
      <c r="P75" s="68"/>
      <c r="Q75" s="68"/>
      <c r="R75" s="68"/>
      <c r="S75" s="2"/>
    </row>
    <row r="76" spans="1:19" hidden="1" outlineLevel="1" x14ac:dyDescent="0.35">
      <c r="A76" s="2"/>
      <c r="B76" s="2"/>
      <c r="C76" s="2"/>
      <c r="D76" s="2"/>
      <c r="E76" s="2"/>
      <c r="F76" s="2"/>
      <c r="G76" s="2"/>
      <c r="H76" s="2"/>
      <c r="I76" s="2"/>
      <c r="J76" s="2"/>
      <c r="K76" s="2"/>
      <c r="L76" s="2"/>
      <c r="M76" s="2"/>
      <c r="N76" s="2"/>
      <c r="O76" s="2"/>
      <c r="P76" s="2"/>
      <c r="Q76" s="2"/>
      <c r="R76" s="2"/>
      <c r="S76" s="2"/>
    </row>
    <row r="77" spans="1:19" hidden="1" outlineLevel="1" x14ac:dyDescent="0.35">
      <c r="A77" s="2"/>
      <c r="B77" s="2"/>
      <c r="C77" s="2"/>
      <c r="D77" s="2"/>
      <c r="E77" s="2"/>
      <c r="F77" s="2"/>
      <c r="G77" s="2"/>
      <c r="H77" s="2"/>
      <c r="I77" s="2"/>
      <c r="J77" s="2"/>
      <c r="K77" s="2"/>
      <c r="L77" s="2"/>
      <c r="M77" s="2"/>
      <c r="N77" s="2"/>
      <c r="O77" s="2"/>
      <c r="P77" s="2"/>
      <c r="Q77" s="2"/>
      <c r="R77" s="2"/>
      <c r="S77" s="2"/>
    </row>
    <row r="78" spans="1:19" hidden="1" outlineLevel="1" x14ac:dyDescent="0.35">
      <c r="A78" s="2"/>
      <c r="B78" s="2"/>
      <c r="C78" s="2"/>
      <c r="D78" s="2"/>
      <c r="E78" s="2"/>
      <c r="F78" s="2"/>
      <c r="G78" s="2"/>
      <c r="H78" s="2"/>
      <c r="I78" s="2"/>
      <c r="J78" s="2"/>
      <c r="K78" s="2"/>
      <c r="L78" s="2"/>
      <c r="M78" s="2"/>
      <c r="N78" s="2"/>
      <c r="O78" s="2"/>
      <c r="P78" s="2"/>
      <c r="Q78" s="2"/>
      <c r="R78" s="2"/>
      <c r="S78" s="2"/>
    </row>
    <row r="79" spans="1:19" hidden="1" outlineLevel="1" x14ac:dyDescent="0.35">
      <c r="A79" s="2"/>
      <c r="B79" s="2"/>
      <c r="C79" s="2"/>
      <c r="D79" s="2"/>
      <c r="E79" s="2"/>
      <c r="F79" s="2"/>
      <c r="G79" s="2"/>
      <c r="H79" s="2"/>
      <c r="I79" s="2"/>
      <c r="J79" s="2"/>
      <c r="K79" s="2"/>
      <c r="L79" s="2"/>
      <c r="M79" s="2"/>
      <c r="N79" s="2"/>
      <c r="O79" s="2"/>
      <c r="P79" s="2"/>
      <c r="Q79" s="2"/>
      <c r="R79" s="2"/>
      <c r="S79" s="2"/>
    </row>
    <row r="80" spans="1:19" hidden="1" outlineLevel="1" x14ac:dyDescent="0.35">
      <c r="A80" s="2"/>
      <c r="B80" s="2"/>
      <c r="C80" s="2"/>
      <c r="D80" s="2"/>
      <c r="E80" s="2"/>
      <c r="F80" s="2"/>
      <c r="G80" s="2"/>
      <c r="H80" s="2"/>
      <c r="I80" s="2"/>
      <c r="J80" s="2"/>
      <c r="K80" s="2"/>
      <c r="L80" s="2"/>
      <c r="M80" s="2"/>
      <c r="N80" s="2"/>
      <c r="O80" s="2"/>
      <c r="P80" s="2"/>
      <c r="Q80" s="2"/>
      <c r="R80" s="2"/>
      <c r="S80" s="2"/>
    </row>
    <row r="81" spans="1:19" hidden="1" outlineLevel="1" x14ac:dyDescent="0.35">
      <c r="A81" s="2"/>
      <c r="B81" s="2"/>
      <c r="C81" s="2"/>
      <c r="D81" s="2"/>
      <c r="E81" s="2"/>
      <c r="F81" s="2"/>
      <c r="G81" s="2"/>
      <c r="H81" s="2"/>
      <c r="I81" s="2"/>
      <c r="J81" s="2"/>
      <c r="K81" s="2"/>
      <c r="L81" s="2"/>
      <c r="M81" s="2"/>
      <c r="N81" s="2"/>
      <c r="O81" s="2"/>
      <c r="P81" s="2"/>
      <c r="Q81" s="2"/>
      <c r="R81" s="2"/>
      <c r="S81" s="2"/>
    </row>
    <row r="82" spans="1:19" hidden="1" outlineLevel="1" x14ac:dyDescent="0.35">
      <c r="A82" s="2"/>
      <c r="B82" s="2"/>
      <c r="C82" s="2"/>
      <c r="D82" s="2"/>
      <c r="E82" s="2"/>
      <c r="F82" s="2"/>
      <c r="G82" s="2"/>
      <c r="H82" s="2"/>
      <c r="I82" s="2"/>
      <c r="J82" s="2"/>
      <c r="K82" s="2"/>
      <c r="L82" s="2"/>
      <c r="M82" s="2"/>
      <c r="N82" s="2"/>
      <c r="O82" s="2"/>
      <c r="P82" s="2"/>
      <c r="Q82" s="2"/>
      <c r="R82" s="2"/>
      <c r="S82" s="2"/>
    </row>
    <row r="83" spans="1:19" hidden="1" outlineLevel="1" x14ac:dyDescent="0.35">
      <c r="A83" s="2"/>
      <c r="B83" s="2"/>
      <c r="C83" s="2"/>
      <c r="D83" s="2"/>
      <c r="E83" s="2"/>
      <c r="F83" s="2"/>
      <c r="G83" s="2"/>
      <c r="H83" s="2"/>
      <c r="I83" s="2"/>
      <c r="J83" s="2"/>
      <c r="K83" s="2"/>
      <c r="L83" s="2"/>
      <c r="M83" s="2"/>
      <c r="N83" s="2"/>
      <c r="O83" s="2"/>
      <c r="P83" s="2"/>
      <c r="Q83" s="2"/>
      <c r="R83" s="2"/>
      <c r="S83" s="2"/>
    </row>
    <row r="84" spans="1:19" hidden="1" outlineLevel="1" x14ac:dyDescent="0.35">
      <c r="A84" s="2"/>
      <c r="B84" s="2"/>
      <c r="C84" s="2"/>
      <c r="D84" s="2"/>
      <c r="E84" s="2"/>
      <c r="F84" s="2"/>
      <c r="G84" s="2"/>
      <c r="H84" s="2"/>
      <c r="I84" s="2"/>
      <c r="J84" s="2"/>
      <c r="K84" s="2"/>
      <c r="L84" s="2"/>
      <c r="M84" s="2"/>
      <c r="N84" s="2"/>
      <c r="O84" s="2"/>
      <c r="P84" s="2"/>
      <c r="Q84" s="2"/>
      <c r="R84" s="2"/>
      <c r="S84" s="2"/>
    </row>
    <row r="85" spans="1:19" ht="36" hidden="1" outlineLevel="1" x14ac:dyDescent="0.8">
      <c r="A85" s="2"/>
      <c r="B85" s="2"/>
      <c r="C85" s="2"/>
      <c r="D85" s="68"/>
      <c r="E85" s="68"/>
      <c r="F85" s="72">
        <f>SUM(Calc!I17:K17)</f>
        <v>0</v>
      </c>
      <c r="G85" s="68"/>
      <c r="H85" s="68"/>
      <c r="I85" s="68"/>
      <c r="J85" s="68"/>
      <c r="K85" s="68"/>
      <c r="L85" s="68"/>
      <c r="M85" s="71"/>
      <c r="N85" s="70">
        <f>SUM(Calc!S17:U17)</f>
        <v>0</v>
      </c>
      <c r="O85" s="68"/>
      <c r="P85" s="68"/>
      <c r="Q85" s="68"/>
      <c r="R85" s="68"/>
      <c r="S85" s="2"/>
    </row>
    <row r="86" spans="1:19" hidden="1" outlineLevel="1" x14ac:dyDescent="0.35">
      <c r="A86" s="2"/>
      <c r="B86" s="2"/>
      <c r="C86" s="2"/>
      <c r="D86" s="2"/>
      <c r="E86" s="2"/>
      <c r="F86" s="2"/>
      <c r="G86" s="2"/>
      <c r="H86" s="2"/>
      <c r="I86" s="2"/>
      <c r="J86" s="2"/>
      <c r="K86" s="2"/>
      <c r="L86" s="2"/>
      <c r="M86" s="2"/>
      <c r="N86" s="2"/>
      <c r="O86" s="2"/>
      <c r="P86" s="2"/>
      <c r="Q86" s="2"/>
      <c r="R86" s="2"/>
      <c r="S86" s="2"/>
    </row>
    <row r="87" spans="1:19" hidden="1" outlineLevel="1" x14ac:dyDescent="0.35">
      <c r="A87" s="2"/>
      <c r="B87" s="2"/>
      <c r="C87" s="2"/>
      <c r="D87" s="2"/>
      <c r="E87" s="2"/>
      <c r="F87" s="2"/>
      <c r="G87" s="2"/>
      <c r="H87" s="2"/>
      <c r="I87" s="2"/>
      <c r="J87" s="2"/>
      <c r="K87" s="2"/>
      <c r="L87" s="2"/>
      <c r="M87" s="2"/>
      <c r="N87" s="2"/>
      <c r="O87" s="2"/>
      <c r="P87" s="2"/>
      <c r="Q87" s="2"/>
      <c r="R87" s="2"/>
      <c r="S87" s="2"/>
    </row>
    <row r="88" spans="1:19" hidden="1" outlineLevel="1" x14ac:dyDescent="0.35">
      <c r="A88" s="2"/>
      <c r="B88" s="2"/>
      <c r="C88" s="2"/>
      <c r="D88" s="2"/>
      <c r="E88" s="2"/>
      <c r="F88" s="2"/>
      <c r="G88" s="2"/>
      <c r="H88" s="2"/>
      <c r="I88" s="2"/>
      <c r="J88" s="2"/>
      <c r="K88" s="2"/>
      <c r="L88" s="2"/>
      <c r="M88" s="2"/>
      <c r="N88" s="2"/>
      <c r="O88" s="2"/>
      <c r="P88" s="2"/>
      <c r="Q88" s="2"/>
      <c r="R88" s="2"/>
      <c r="S88" s="2"/>
    </row>
    <row r="89" spans="1:19" hidden="1" outlineLevel="1" x14ac:dyDescent="0.35">
      <c r="A89" s="2"/>
      <c r="B89" s="2"/>
      <c r="C89" s="2"/>
      <c r="D89" s="2"/>
      <c r="E89" s="2"/>
      <c r="F89" s="2"/>
      <c r="G89" s="2"/>
      <c r="H89" s="2"/>
      <c r="I89" s="2"/>
      <c r="J89" s="2"/>
      <c r="K89" s="2"/>
      <c r="L89" s="2"/>
      <c r="M89" s="2"/>
      <c r="N89" s="2"/>
      <c r="O89" s="2"/>
      <c r="P89" s="2"/>
      <c r="Q89" s="2"/>
      <c r="R89" s="2"/>
      <c r="S89" s="2"/>
    </row>
    <row r="90" spans="1:19" hidden="1" outlineLevel="1" x14ac:dyDescent="0.35">
      <c r="A90" s="2"/>
      <c r="B90" s="2"/>
      <c r="C90" s="2"/>
      <c r="D90" s="2"/>
      <c r="E90" s="2"/>
      <c r="F90" s="2"/>
      <c r="G90" s="2"/>
      <c r="H90" s="2"/>
      <c r="I90" s="2"/>
      <c r="J90" s="2"/>
      <c r="K90" s="2"/>
      <c r="L90" s="2"/>
      <c r="M90" s="2"/>
      <c r="N90" s="2"/>
      <c r="O90" s="2"/>
      <c r="P90" s="2"/>
      <c r="Q90" s="2"/>
      <c r="R90" s="2"/>
      <c r="S90" s="2"/>
    </row>
    <row r="91" spans="1:19" hidden="1" outlineLevel="1" x14ac:dyDescent="0.35">
      <c r="A91" s="2"/>
      <c r="B91" s="2"/>
      <c r="C91" s="2"/>
      <c r="D91" s="2"/>
      <c r="E91" s="2"/>
      <c r="F91" s="2"/>
      <c r="G91" s="2"/>
      <c r="H91" s="2"/>
      <c r="I91" s="2"/>
      <c r="J91" s="2"/>
      <c r="K91" s="2"/>
      <c r="L91" s="2"/>
      <c r="M91" s="2"/>
      <c r="N91" s="2"/>
      <c r="O91" s="2"/>
      <c r="P91" s="2"/>
      <c r="Q91" s="2"/>
      <c r="R91" s="2"/>
      <c r="S91" s="2"/>
    </row>
    <row r="92" spans="1:19" hidden="1" outlineLevel="1" x14ac:dyDescent="0.35">
      <c r="A92" s="2"/>
      <c r="B92" s="2"/>
      <c r="C92" s="2"/>
      <c r="D92" s="2"/>
      <c r="E92" s="2"/>
      <c r="F92" s="2"/>
      <c r="G92" s="2"/>
      <c r="H92" s="2"/>
      <c r="I92" s="2"/>
      <c r="J92" s="2"/>
      <c r="K92" s="2"/>
      <c r="L92" s="2"/>
      <c r="M92" s="2"/>
      <c r="N92" s="2"/>
      <c r="O92" s="2"/>
      <c r="P92" s="2"/>
      <c r="Q92" s="2"/>
      <c r="R92" s="2"/>
      <c r="S92" s="2"/>
    </row>
    <row r="93" spans="1:19" hidden="1" outlineLevel="1" x14ac:dyDescent="0.35">
      <c r="A93" s="2"/>
      <c r="B93" s="2"/>
      <c r="C93" s="2"/>
      <c r="D93" s="2"/>
      <c r="E93" s="2"/>
      <c r="F93" s="2"/>
      <c r="G93" s="2"/>
      <c r="H93" s="2"/>
      <c r="I93" s="2"/>
      <c r="J93" s="2"/>
      <c r="K93" s="2"/>
      <c r="L93" s="2"/>
      <c r="M93" s="2"/>
      <c r="N93" s="2"/>
      <c r="O93" s="2"/>
      <c r="P93" s="2"/>
      <c r="Q93" s="2"/>
      <c r="R93" s="2"/>
      <c r="S93" s="2"/>
    </row>
    <row r="94" spans="1:19" collapsed="1" x14ac:dyDescent="0.35">
      <c r="A94" s="2"/>
      <c r="B94" s="2"/>
      <c r="C94" s="2"/>
      <c r="D94" s="2"/>
      <c r="E94" s="2"/>
      <c r="F94" s="2"/>
      <c r="G94" s="2"/>
      <c r="H94" s="2"/>
      <c r="I94" s="2"/>
      <c r="J94" s="2"/>
      <c r="K94" s="2"/>
      <c r="L94" s="2"/>
      <c r="M94" s="2"/>
      <c r="N94" s="2"/>
      <c r="O94" s="2"/>
      <c r="P94" s="2"/>
      <c r="Q94" s="2"/>
      <c r="R94" s="2"/>
      <c r="S94" s="2"/>
    </row>
    <row r="95" spans="1:19" ht="23.5" x14ac:dyDescent="0.35">
      <c r="A95" s="2"/>
      <c r="B95" s="2"/>
      <c r="C95" s="2"/>
      <c r="D95" s="66" t="s">
        <v>404</v>
      </c>
      <c r="E95" s="67"/>
      <c r="F95" s="67"/>
      <c r="G95" s="67"/>
      <c r="H95" s="67"/>
      <c r="I95" s="67"/>
      <c r="J95" s="67"/>
      <c r="K95" s="67"/>
      <c r="L95" s="67"/>
      <c r="M95" s="67"/>
      <c r="N95" s="67"/>
      <c r="O95" s="67"/>
      <c r="P95" s="67"/>
      <c r="Q95" s="67"/>
      <c r="R95" s="67"/>
      <c r="S95" s="2"/>
    </row>
    <row r="96" spans="1:19" hidden="1" outlineLevel="1" x14ac:dyDescent="0.35">
      <c r="A96" s="2"/>
      <c r="B96" s="2"/>
      <c r="C96" s="2"/>
      <c r="D96" s="2"/>
      <c r="E96" s="2"/>
      <c r="F96" s="2"/>
      <c r="G96" s="2"/>
      <c r="H96" s="2"/>
      <c r="I96" s="2"/>
      <c r="J96" s="2"/>
      <c r="K96" s="2"/>
      <c r="L96" s="2"/>
      <c r="M96" s="2"/>
      <c r="N96" s="2"/>
      <c r="O96" s="2"/>
      <c r="P96" s="2"/>
      <c r="Q96" s="2"/>
      <c r="R96" s="2"/>
      <c r="S96" s="2"/>
    </row>
    <row r="97" spans="1:19" ht="21" hidden="1" outlineLevel="1" x14ac:dyDescent="0.5">
      <c r="A97" s="2"/>
      <c r="B97" s="2"/>
      <c r="C97" s="2"/>
      <c r="D97" s="68"/>
      <c r="E97" s="68"/>
      <c r="F97" s="69" t="s">
        <v>400</v>
      </c>
      <c r="G97" s="68"/>
      <c r="H97" s="68"/>
      <c r="I97" s="68"/>
      <c r="J97" s="68"/>
      <c r="K97" s="68"/>
      <c r="L97" s="68"/>
      <c r="M97" s="68"/>
      <c r="N97" s="69" t="s">
        <v>401</v>
      </c>
      <c r="O97" s="68"/>
      <c r="P97" s="68"/>
      <c r="Q97" s="68"/>
      <c r="R97" s="68"/>
      <c r="S97" s="2"/>
    </row>
    <row r="98" spans="1:19" hidden="1" outlineLevel="1" x14ac:dyDescent="0.35">
      <c r="A98" s="2"/>
      <c r="B98" s="2"/>
      <c r="C98" s="2"/>
      <c r="D98" s="2"/>
      <c r="E98" s="2"/>
      <c r="F98" s="2"/>
      <c r="G98" s="2"/>
      <c r="H98" s="2"/>
      <c r="I98" s="2"/>
      <c r="J98" s="2"/>
      <c r="K98" s="2"/>
      <c r="L98" s="2"/>
      <c r="M98" s="2"/>
      <c r="N98" s="2"/>
      <c r="O98" s="2"/>
      <c r="P98" s="2"/>
      <c r="Q98" s="2"/>
      <c r="R98" s="2"/>
      <c r="S98" s="2"/>
    </row>
    <row r="99" spans="1:19" hidden="1" outlineLevel="1" x14ac:dyDescent="0.35">
      <c r="A99" s="2"/>
      <c r="B99" s="2"/>
      <c r="C99" s="2"/>
      <c r="D99" s="2"/>
      <c r="E99" s="2"/>
      <c r="F99" s="2"/>
      <c r="G99" s="2"/>
      <c r="H99" s="2"/>
      <c r="I99" s="2"/>
      <c r="J99" s="2"/>
      <c r="K99" s="2"/>
      <c r="L99" s="2"/>
      <c r="M99" s="2"/>
      <c r="N99" s="2"/>
      <c r="O99" s="2"/>
      <c r="P99" s="2"/>
      <c r="Q99" s="2"/>
      <c r="R99" s="2"/>
      <c r="S99" s="2"/>
    </row>
    <row r="100" spans="1:19" hidden="1" outlineLevel="1" x14ac:dyDescent="0.35">
      <c r="A100" s="2"/>
      <c r="B100" s="2"/>
      <c r="C100" s="2"/>
      <c r="D100" s="2"/>
      <c r="E100" s="2"/>
      <c r="F100" s="2"/>
      <c r="G100" s="2"/>
      <c r="H100" s="2"/>
      <c r="I100" s="2"/>
      <c r="J100" s="2"/>
      <c r="K100" s="2"/>
      <c r="L100" s="2"/>
      <c r="M100" s="2"/>
      <c r="N100" s="2"/>
      <c r="O100" s="2"/>
      <c r="P100" s="2"/>
      <c r="Q100" s="2"/>
      <c r="R100" s="2"/>
      <c r="S100" s="2"/>
    </row>
    <row r="101" spans="1:19" hidden="1" outlineLevel="1" x14ac:dyDescent="0.35">
      <c r="A101" s="2"/>
      <c r="B101" s="2"/>
      <c r="C101" s="2"/>
      <c r="D101" s="2"/>
      <c r="E101" s="2"/>
      <c r="F101" s="2"/>
      <c r="G101" s="2"/>
      <c r="H101" s="2"/>
      <c r="I101" s="2"/>
      <c r="J101" s="2"/>
      <c r="K101" s="2"/>
      <c r="L101" s="2"/>
      <c r="M101" s="2"/>
      <c r="N101" s="2"/>
      <c r="O101" s="2"/>
      <c r="P101" s="2"/>
      <c r="Q101" s="2"/>
      <c r="R101" s="2"/>
      <c r="S101" s="2"/>
    </row>
    <row r="102" spans="1:19" hidden="1" outlineLevel="1" x14ac:dyDescent="0.35">
      <c r="A102" s="2"/>
      <c r="B102" s="2"/>
      <c r="C102" s="2"/>
      <c r="D102" s="2"/>
      <c r="E102" s="2"/>
      <c r="F102" s="2"/>
      <c r="G102" s="2"/>
      <c r="H102" s="2"/>
      <c r="I102" s="2"/>
      <c r="J102" s="2"/>
      <c r="K102" s="2"/>
      <c r="L102" s="2"/>
      <c r="M102" s="2"/>
      <c r="N102" s="2"/>
      <c r="O102" s="2"/>
      <c r="P102" s="2"/>
      <c r="Q102" s="2"/>
      <c r="R102" s="2"/>
      <c r="S102" s="2"/>
    </row>
    <row r="103" spans="1:19" hidden="1" outlineLevel="1" x14ac:dyDescent="0.35">
      <c r="A103" s="2"/>
      <c r="B103" s="2"/>
      <c r="C103" s="2"/>
      <c r="D103" s="2"/>
      <c r="E103" s="2"/>
      <c r="F103" s="2"/>
      <c r="G103" s="2"/>
      <c r="H103" s="2"/>
      <c r="I103" s="2"/>
      <c r="J103" s="2"/>
      <c r="K103" s="2"/>
      <c r="L103" s="2"/>
      <c r="M103" s="2"/>
      <c r="N103" s="2"/>
      <c r="O103" s="2"/>
      <c r="P103" s="2"/>
      <c r="Q103" s="2"/>
      <c r="R103" s="2"/>
      <c r="S103" s="2"/>
    </row>
    <row r="104" spans="1:19" hidden="1" outlineLevel="1" x14ac:dyDescent="0.35">
      <c r="A104" s="2"/>
      <c r="B104" s="2"/>
      <c r="C104" s="2"/>
      <c r="D104" s="2"/>
      <c r="E104" s="2"/>
      <c r="F104" s="2"/>
      <c r="G104" s="2"/>
      <c r="H104" s="2"/>
      <c r="I104" s="2"/>
      <c r="J104" s="2"/>
      <c r="K104" s="2"/>
      <c r="L104" s="2"/>
      <c r="M104" s="2"/>
      <c r="N104" s="2"/>
      <c r="O104" s="2"/>
      <c r="P104" s="2"/>
      <c r="Q104" s="2"/>
      <c r="R104" s="2"/>
      <c r="S104" s="2"/>
    </row>
    <row r="105" spans="1:19" hidden="1" outlineLevel="1" x14ac:dyDescent="0.35">
      <c r="A105" s="2"/>
      <c r="B105" s="2"/>
      <c r="C105" s="2"/>
      <c r="D105" s="2"/>
      <c r="E105" s="2"/>
      <c r="F105" s="2"/>
      <c r="G105" s="2"/>
      <c r="H105" s="2"/>
      <c r="I105" s="2"/>
      <c r="J105" s="2"/>
      <c r="K105" s="2"/>
      <c r="L105" s="2"/>
      <c r="M105" s="2"/>
      <c r="N105" s="2"/>
      <c r="O105" s="2"/>
      <c r="P105" s="2"/>
      <c r="Q105" s="2"/>
      <c r="R105" s="2"/>
      <c r="S105" s="2"/>
    </row>
    <row r="106" spans="1:19" hidden="1" outlineLevel="1" x14ac:dyDescent="0.35">
      <c r="A106" s="2"/>
      <c r="B106" s="2"/>
      <c r="C106" s="2"/>
      <c r="D106" s="2"/>
      <c r="E106" s="2"/>
      <c r="F106" s="2"/>
      <c r="G106" s="2"/>
      <c r="H106" s="2"/>
      <c r="I106" s="2"/>
      <c r="J106" s="2"/>
      <c r="K106" s="2"/>
      <c r="L106" s="2"/>
      <c r="M106" s="2"/>
      <c r="N106" s="2"/>
      <c r="O106" s="2"/>
      <c r="P106" s="2"/>
      <c r="Q106" s="2"/>
      <c r="R106" s="2"/>
      <c r="S106" s="2"/>
    </row>
    <row r="107" spans="1:19" ht="36" hidden="1" outlineLevel="1" x14ac:dyDescent="0.8">
      <c r="A107" s="2"/>
      <c r="B107" s="2"/>
      <c r="C107" s="2"/>
      <c r="D107" s="68"/>
      <c r="E107" s="68"/>
      <c r="F107" s="72">
        <f>SUM(Calc!I18:K18)</f>
        <v>0</v>
      </c>
      <c r="G107" s="68"/>
      <c r="H107" s="68"/>
      <c r="I107" s="68"/>
      <c r="J107" s="68"/>
      <c r="K107" s="68"/>
      <c r="L107" s="68"/>
      <c r="M107" s="71"/>
      <c r="N107" s="70">
        <f>SUM(Calc!S18:U18)</f>
        <v>0</v>
      </c>
      <c r="O107" s="68"/>
      <c r="P107" s="68"/>
      <c r="Q107" s="68"/>
      <c r="R107" s="68"/>
      <c r="S107" s="2"/>
    </row>
    <row r="108" spans="1:19" hidden="1" outlineLevel="1" x14ac:dyDescent="0.35">
      <c r="A108" s="2"/>
      <c r="B108" s="2"/>
      <c r="C108" s="2"/>
      <c r="D108" s="2"/>
      <c r="E108" s="2"/>
      <c r="F108" s="2"/>
      <c r="G108" s="2"/>
      <c r="H108" s="2"/>
      <c r="I108" s="2"/>
      <c r="J108" s="2"/>
      <c r="K108" s="2"/>
      <c r="L108" s="2"/>
      <c r="M108" s="2"/>
      <c r="N108" s="2"/>
      <c r="O108" s="2"/>
      <c r="P108" s="2"/>
      <c r="Q108" s="2"/>
      <c r="R108" s="2"/>
      <c r="S108" s="2"/>
    </row>
    <row r="109" spans="1:19" hidden="1" outlineLevel="1" x14ac:dyDescent="0.35">
      <c r="A109" s="2"/>
      <c r="B109" s="2"/>
      <c r="C109" s="2"/>
      <c r="D109" s="2"/>
      <c r="E109" s="2"/>
      <c r="F109" s="2"/>
      <c r="G109" s="2"/>
      <c r="H109" s="2"/>
      <c r="I109" s="2"/>
      <c r="J109" s="2"/>
      <c r="K109" s="2"/>
      <c r="L109" s="2"/>
      <c r="M109" s="2"/>
      <c r="N109" s="2"/>
      <c r="O109" s="2"/>
      <c r="P109" s="2"/>
      <c r="Q109" s="2"/>
      <c r="R109" s="2"/>
      <c r="S109" s="2"/>
    </row>
    <row r="110" spans="1:19" hidden="1" outlineLevel="1" x14ac:dyDescent="0.35">
      <c r="A110" s="2"/>
      <c r="B110" s="2"/>
      <c r="C110" s="2"/>
      <c r="D110" s="2"/>
      <c r="E110" s="2"/>
      <c r="F110" s="2"/>
      <c r="G110" s="2"/>
      <c r="H110" s="2"/>
      <c r="I110" s="2"/>
      <c r="J110" s="2"/>
      <c r="K110" s="2"/>
      <c r="L110" s="2"/>
      <c r="M110" s="2"/>
      <c r="N110" s="2"/>
      <c r="O110" s="2"/>
      <c r="P110" s="2"/>
      <c r="Q110" s="2"/>
      <c r="R110" s="2"/>
      <c r="S110" s="2"/>
    </row>
    <row r="111" spans="1:19" hidden="1" outlineLevel="1" x14ac:dyDescent="0.35">
      <c r="A111" s="2"/>
      <c r="B111" s="2"/>
      <c r="C111" s="2"/>
      <c r="D111" s="2"/>
      <c r="E111" s="2"/>
      <c r="F111" s="2"/>
      <c r="G111" s="2"/>
      <c r="H111" s="2"/>
      <c r="I111" s="2"/>
      <c r="J111" s="2"/>
      <c r="K111" s="2"/>
      <c r="L111" s="2"/>
      <c r="M111" s="2"/>
      <c r="N111" s="2"/>
      <c r="O111" s="2"/>
      <c r="P111" s="2"/>
      <c r="Q111" s="2"/>
      <c r="R111" s="2"/>
      <c r="S111" s="2"/>
    </row>
    <row r="112" spans="1:19" hidden="1" outlineLevel="1" x14ac:dyDescent="0.35">
      <c r="A112" s="2"/>
      <c r="B112" s="2"/>
      <c r="C112" s="2"/>
      <c r="D112" s="2"/>
      <c r="E112" s="2"/>
      <c r="F112" s="2"/>
      <c r="G112" s="2"/>
      <c r="H112" s="2"/>
      <c r="I112" s="2"/>
      <c r="J112" s="2"/>
      <c r="K112" s="2"/>
      <c r="L112" s="2"/>
      <c r="M112" s="2"/>
      <c r="N112" s="2"/>
      <c r="O112" s="2"/>
      <c r="P112" s="2"/>
      <c r="Q112" s="2"/>
      <c r="R112" s="2"/>
      <c r="S112" s="2"/>
    </row>
    <row r="113" spans="1:19" hidden="1" outlineLevel="1" x14ac:dyDescent="0.35">
      <c r="A113" s="2"/>
      <c r="B113" s="2"/>
      <c r="C113" s="2"/>
      <c r="D113" s="2"/>
      <c r="E113" s="2"/>
      <c r="F113" s="2"/>
      <c r="G113" s="2"/>
      <c r="H113" s="2"/>
      <c r="I113" s="2"/>
      <c r="J113" s="2"/>
      <c r="K113" s="2"/>
      <c r="L113" s="2"/>
      <c r="M113" s="2"/>
      <c r="N113" s="2"/>
      <c r="O113" s="2"/>
      <c r="P113" s="2"/>
      <c r="Q113" s="2"/>
      <c r="R113" s="2"/>
      <c r="S113" s="2"/>
    </row>
    <row r="114" spans="1:19" hidden="1" outlineLevel="1" x14ac:dyDescent="0.35">
      <c r="A114" s="2"/>
      <c r="B114" s="2"/>
      <c r="C114" s="2"/>
      <c r="D114" s="2"/>
      <c r="E114" s="2"/>
      <c r="F114" s="2"/>
      <c r="G114" s="2"/>
      <c r="H114" s="2"/>
      <c r="I114" s="2"/>
      <c r="J114" s="2"/>
      <c r="K114" s="2"/>
      <c r="L114" s="2"/>
      <c r="M114" s="2"/>
      <c r="N114" s="2"/>
      <c r="O114" s="2"/>
      <c r="P114" s="2"/>
      <c r="Q114" s="2"/>
      <c r="R114" s="2"/>
      <c r="S114" s="2"/>
    </row>
    <row r="115" spans="1:19" hidden="1" outlineLevel="1" x14ac:dyDescent="0.35">
      <c r="A115" s="2"/>
      <c r="B115" s="2"/>
      <c r="C115" s="2"/>
      <c r="D115" s="2"/>
      <c r="E115" s="2"/>
      <c r="F115" s="2"/>
      <c r="G115" s="2"/>
      <c r="H115" s="2"/>
      <c r="I115" s="2"/>
      <c r="J115" s="2"/>
      <c r="K115" s="2"/>
      <c r="L115" s="2"/>
      <c r="M115" s="2"/>
      <c r="N115" s="2"/>
      <c r="O115" s="2"/>
      <c r="P115" s="2"/>
      <c r="Q115" s="2"/>
      <c r="R115" s="2"/>
      <c r="S115" s="2"/>
    </row>
    <row r="116" spans="1:19" collapsed="1" x14ac:dyDescent="0.35">
      <c r="A116" s="2"/>
      <c r="B116" s="2"/>
      <c r="C116" s="2"/>
      <c r="D116" s="2"/>
      <c r="E116" s="2"/>
      <c r="F116" s="2"/>
      <c r="G116" s="2"/>
      <c r="H116" s="2"/>
      <c r="I116" s="2"/>
      <c r="J116" s="2"/>
      <c r="K116" s="2"/>
      <c r="L116" s="2"/>
      <c r="M116" s="2"/>
      <c r="N116" s="2"/>
      <c r="O116" s="2"/>
      <c r="P116" s="2"/>
      <c r="Q116" s="2"/>
      <c r="R116" s="2"/>
      <c r="S116" s="2"/>
    </row>
    <row r="117" spans="1:19" ht="23.5" x14ac:dyDescent="0.35">
      <c r="A117" s="2"/>
      <c r="B117" s="2"/>
      <c r="C117" s="2"/>
      <c r="D117" s="66" t="s">
        <v>405</v>
      </c>
      <c r="E117" s="67"/>
      <c r="F117" s="67"/>
      <c r="G117" s="67"/>
      <c r="H117" s="67"/>
      <c r="I117" s="67"/>
      <c r="J117" s="67"/>
      <c r="K117" s="67"/>
      <c r="L117" s="67"/>
      <c r="M117" s="67"/>
      <c r="N117" s="67"/>
      <c r="O117" s="67"/>
      <c r="P117" s="67"/>
      <c r="Q117" s="67"/>
      <c r="R117" s="67"/>
      <c r="S117" s="2"/>
    </row>
    <row r="118" spans="1:19" hidden="1" outlineLevel="1" x14ac:dyDescent="0.35">
      <c r="A118" s="2"/>
      <c r="B118" s="2"/>
      <c r="C118" s="2"/>
      <c r="D118" s="2"/>
      <c r="E118" s="2"/>
      <c r="F118" s="2"/>
      <c r="G118" s="2"/>
      <c r="H118" s="2"/>
      <c r="I118" s="2"/>
      <c r="J118" s="2"/>
      <c r="K118" s="2"/>
      <c r="L118" s="2"/>
      <c r="M118" s="2"/>
      <c r="N118" s="2"/>
      <c r="O118" s="2"/>
      <c r="P118" s="2"/>
      <c r="Q118" s="2"/>
      <c r="R118" s="2"/>
      <c r="S118" s="2"/>
    </row>
    <row r="119" spans="1:19" ht="21" hidden="1" outlineLevel="1" x14ac:dyDescent="0.5">
      <c r="A119" s="2"/>
      <c r="B119" s="2"/>
      <c r="C119" s="2"/>
      <c r="D119" s="68"/>
      <c r="E119" s="68"/>
      <c r="F119" s="69" t="s">
        <v>400</v>
      </c>
      <c r="G119" s="68"/>
      <c r="H119" s="68"/>
      <c r="I119" s="68"/>
      <c r="J119" s="68"/>
      <c r="K119" s="68"/>
      <c r="L119" s="68"/>
      <c r="M119" s="68"/>
      <c r="N119" s="69" t="s">
        <v>401</v>
      </c>
      <c r="O119" s="68"/>
      <c r="P119" s="68"/>
      <c r="Q119" s="68"/>
      <c r="R119" s="68"/>
      <c r="S119" s="2"/>
    </row>
    <row r="120" spans="1:19" hidden="1" outlineLevel="1" x14ac:dyDescent="0.35">
      <c r="A120" s="2"/>
      <c r="B120" s="2"/>
      <c r="C120" s="2"/>
      <c r="D120" s="2"/>
      <c r="E120" s="2"/>
      <c r="F120" s="2"/>
      <c r="G120" s="2"/>
      <c r="H120" s="2"/>
      <c r="I120" s="2"/>
      <c r="J120" s="2"/>
      <c r="K120" s="2"/>
      <c r="L120" s="2"/>
      <c r="M120" s="2"/>
      <c r="N120" s="2"/>
      <c r="O120" s="2"/>
      <c r="P120" s="2"/>
      <c r="Q120" s="2"/>
      <c r="R120" s="2"/>
      <c r="S120" s="2"/>
    </row>
    <row r="121" spans="1:19" hidden="1" outlineLevel="1" x14ac:dyDescent="0.35">
      <c r="A121" s="2"/>
      <c r="B121" s="2"/>
      <c r="C121" s="2"/>
      <c r="D121" s="2"/>
      <c r="E121" s="2"/>
      <c r="F121" s="2"/>
      <c r="G121" s="2"/>
      <c r="H121" s="2"/>
      <c r="I121" s="2"/>
      <c r="J121" s="2"/>
      <c r="K121" s="2"/>
      <c r="L121" s="2"/>
      <c r="M121" s="2"/>
      <c r="N121" s="2"/>
      <c r="O121" s="2"/>
      <c r="P121" s="2"/>
      <c r="Q121" s="2"/>
      <c r="R121" s="2"/>
      <c r="S121" s="2"/>
    </row>
    <row r="122" spans="1:19" hidden="1" outlineLevel="1" x14ac:dyDescent="0.35">
      <c r="A122" s="2"/>
      <c r="B122" s="2"/>
      <c r="C122" s="2"/>
      <c r="D122" s="2"/>
      <c r="E122" s="2"/>
      <c r="F122" s="2"/>
      <c r="G122" s="2"/>
      <c r="H122" s="2"/>
      <c r="I122" s="2"/>
      <c r="J122" s="2"/>
      <c r="K122" s="2"/>
      <c r="L122" s="2"/>
      <c r="M122" s="2"/>
      <c r="N122" s="2"/>
      <c r="O122" s="2"/>
      <c r="P122" s="2"/>
      <c r="Q122" s="2"/>
      <c r="R122" s="2"/>
      <c r="S122" s="2"/>
    </row>
    <row r="123" spans="1:19" hidden="1" outlineLevel="1" x14ac:dyDescent="0.35">
      <c r="A123" s="2"/>
      <c r="B123" s="2"/>
      <c r="C123" s="2"/>
      <c r="D123" s="2"/>
      <c r="E123" s="2"/>
      <c r="F123" s="2"/>
      <c r="G123" s="2"/>
      <c r="H123" s="2"/>
      <c r="I123" s="2"/>
      <c r="J123" s="2"/>
      <c r="K123" s="2"/>
      <c r="L123" s="2"/>
      <c r="M123" s="2"/>
      <c r="N123" s="2"/>
      <c r="O123" s="2"/>
      <c r="P123" s="2"/>
      <c r="Q123" s="2"/>
      <c r="R123" s="2"/>
      <c r="S123" s="2"/>
    </row>
    <row r="124" spans="1:19" hidden="1" outlineLevel="1" x14ac:dyDescent="0.35">
      <c r="A124" s="2"/>
      <c r="B124" s="2"/>
      <c r="C124" s="2"/>
      <c r="D124" s="2"/>
      <c r="E124" s="2"/>
      <c r="F124" s="2"/>
      <c r="G124" s="2"/>
      <c r="H124" s="2"/>
      <c r="I124" s="2"/>
      <c r="J124" s="2"/>
      <c r="K124" s="2"/>
      <c r="L124" s="2"/>
      <c r="M124" s="2"/>
      <c r="N124" s="2"/>
      <c r="O124" s="2"/>
      <c r="P124" s="2"/>
      <c r="Q124" s="2"/>
      <c r="R124" s="2"/>
      <c r="S124" s="2"/>
    </row>
    <row r="125" spans="1:19" hidden="1" outlineLevel="1" x14ac:dyDescent="0.35">
      <c r="A125" s="2"/>
      <c r="B125" s="2"/>
      <c r="C125" s="2"/>
      <c r="D125" s="2"/>
      <c r="E125" s="2"/>
      <c r="F125" s="2"/>
      <c r="G125" s="2"/>
      <c r="H125" s="2"/>
      <c r="I125" s="2"/>
      <c r="J125" s="2"/>
      <c r="K125" s="2"/>
      <c r="L125" s="2"/>
      <c r="M125" s="2"/>
      <c r="N125" s="2"/>
      <c r="O125" s="2"/>
      <c r="P125" s="2"/>
      <c r="Q125" s="2"/>
      <c r="R125" s="2"/>
      <c r="S125" s="2"/>
    </row>
    <row r="126" spans="1:19" hidden="1" outlineLevel="1" x14ac:dyDescent="0.35">
      <c r="A126" s="2"/>
      <c r="B126" s="2"/>
      <c r="C126" s="2"/>
      <c r="D126" s="2"/>
      <c r="E126" s="2"/>
      <c r="F126" s="2"/>
      <c r="G126" s="2"/>
      <c r="H126" s="2"/>
      <c r="I126" s="2"/>
      <c r="J126" s="2"/>
      <c r="K126" s="2"/>
      <c r="L126" s="2"/>
      <c r="M126" s="2"/>
      <c r="N126" s="2"/>
      <c r="O126" s="2"/>
      <c r="P126" s="2"/>
      <c r="Q126" s="2"/>
      <c r="R126" s="2"/>
      <c r="S126" s="2"/>
    </row>
    <row r="127" spans="1:19" hidden="1" outlineLevel="1" x14ac:dyDescent="0.35">
      <c r="A127" s="2"/>
      <c r="B127" s="2"/>
      <c r="C127" s="2"/>
      <c r="D127" s="2"/>
      <c r="E127" s="2"/>
      <c r="F127" s="2"/>
      <c r="G127" s="2"/>
      <c r="H127" s="2"/>
      <c r="I127" s="2"/>
      <c r="J127" s="2"/>
      <c r="K127" s="2"/>
      <c r="L127" s="2"/>
      <c r="M127" s="2"/>
      <c r="N127" s="2"/>
      <c r="O127" s="2"/>
      <c r="P127" s="2"/>
      <c r="Q127" s="2"/>
      <c r="R127" s="2"/>
      <c r="S127" s="2"/>
    </row>
    <row r="128" spans="1:19" hidden="1" outlineLevel="1" x14ac:dyDescent="0.35">
      <c r="A128" s="2"/>
      <c r="B128" s="2"/>
      <c r="C128" s="2"/>
      <c r="D128" s="2"/>
      <c r="E128" s="2"/>
      <c r="F128" s="2"/>
      <c r="G128" s="2"/>
      <c r="H128" s="2"/>
      <c r="I128" s="2"/>
      <c r="J128" s="2"/>
      <c r="K128" s="2"/>
      <c r="L128" s="2"/>
      <c r="M128" s="2"/>
      <c r="N128" s="2"/>
      <c r="O128" s="2"/>
      <c r="P128" s="2"/>
      <c r="Q128" s="2"/>
      <c r="R128" s="2"/>
      <c r="S128" s="2"/>
    </row>
    <row r="129" spans="1:19" ht="36" hidden="1" outlineLevel="1" x14ac:dyDescent="0.8">
      <c r="A129" s="2"/>
      <c r="B129" s="2"/>
      <c r="C129" s="2"/>
      <c r="D129" s="68"/>
      <c r="E129" s="68"/>
      <c r="F129" s="72">
        <f>SUM(Calc!I19:K19)</f>
        <v>0</v>
      </c>
      <c r="G129" s="68"/>
      <c r="H129" s="68"/>
      <c r="I129" s="68"/>
      <c r="J129" s="68"/>
      <c r="K129" s="68"/>
      <c r="L129" s="68"/>
      <c r="M129" s="71"/>
      <c r="N129" s="70">
        <f>SUM(Calc!S19:U19)</f>
        <v>0</v>
      </c>
      <c r="O129" s="68"/>
      <c r="P129" s="68"/>
      <c r="Q129" s="68"/>
      <c r="R129" s="68"/>
      <c r="S129" s="2"/>
    </row>
    <row r="130" spans="1:19" hidden="1" outlineLevel="1" x14ac:dyDescent="0.35">
      <c r="A130" s="2"/>
      <c r="B130" s="2"/>
      <c r="C130" s="2"/>
      <c r="D130" s="2"/>
      <c r="E130" s="2"/>
      <c r="F130" s="2"/>
      <c r="G130" s="2"/>
      <c r="H130" s="2"/>
      <c r="I130" s="2"/>
      <c r="J130" s="2"/>
      <c r="K130" s="2"/>
      <c r="L130" s="2"/>
      <c r="M130" s="2"/>
      <c r="N130" s="2"/>
      <c r="O130" s="2"/>
      <c r="P130" s="2"/>
      <c r="Q130" s="2"/>
      <c r="R130" s="2"/>
      <c r="S130" s="2"/>
    </row>
    <row r="131" spans="1:19" hidden="1" outlineLevel="1" x14ac:dyDescent="0.35">
      <c r="A131" s="2"/>
      <c r="B131" s="2"/>
      <c r="C131" s="2"/>
      <c r="D131" s="2"/>
      <c r="E131" s="2"/>
      <c r="F131" s="2"/>
      <c r="G131" s="2"/>
      <c r="H131" s="2"/>
      <c r="I131" s="2"/>
      <c r="J131" s="2"/>
      <c r="K131" s="2"/>
      <c r="L131" s="2"/>
      <c r="M131" s="2"/>
      <c r="N131" s="2"/>
      <c r="O131" s="2"/>
      <c r="P131" s="2"/>
      <c r="Q131" s="2"/>
      <c r="R131" s="2"/>
      <c r="S131" s="2"/>
    </row>
    <row r="132" spans="1:19" hidden="1" outlineLevel="1" x14ac:dyDescent="0.35">
      <c r="A132" s="2"/>
      <c r="B132" s="2"/>
      <c r="C132" s="2"/>
      <c r="D132" s="2"/>
      <c r="E132" s="2"/>
      <c r="F132" s="2"/>
      <c r="G132" s="2"/>
      <c r="H132" s="2"/>
      <c r="I132" s="2"/>
      <c r="J132" s="2"/>
      <c r="K132" s="2"/>
      <c r="L132" s="2"/>
      <c r="M132" s="2"/>
      <c r="N132" s="2"/>
      <c r="O132" s="2"/>
      <c r="P132" s="2"/>
      <c r="Q132" s="2"/>
      <c r="R132" s="2"/>
      <c r="S132" s="2"/>
    </row>
    <row r="133" spans="1:19" hidden="1" outlineLevel="1" x14ac:dyDescent="0.35">
      <c r="A133" s="2"/>
      <c r="B133" s="2"/>
      <c r="C133" s="2"/>
      <c r="D133" s="2"/>
      <c r="E133" s="2"/>
      <c r="F133" s="2"/>
      <c r="G133" s="2"/>
      <c r="H133" s="2"/>
      <c r="I133" s="2"/>
      <c r="J133" s="2"/>
      <c r="K133" s="2"/>
      <c r="L133" s="2"/>
      <c r="M133" s="2"/>
      <c r="N133" s="2"/>
      <c r="O133" s="2"/>
      <c r="P133" s="2"/>
      <c r="Q133" s="2"/>
      <c r="R133" s="2"/>
      <c r="S133" s="2"/>
    </row>
    <row r="134" spans="1:19" hidden="1" outlineLevel="1" x14ac:dyDescent="0.35">
      <c r="A134" s="2"/>
      <c r="B134" s="2"/>
      <c r="C134" s="2"/>
      <c r="D134" s="2"/>
      <c r="E134" s="2"/>
      <c r="F134" s="2"/>
      <c r="G134" s="2"/>
      <c r="H134" s="2"/>
      <c r="I134" s="2"/>
      <c r="J134" s="2"/>
      <c r="K134" s="2"/>
      <c r="L134" s="2"/>
      <c r="M134" s="2"/>
      <c r="N134" s="2"/>
      <c r="O134" s="2"/>
      <c r="P134" s="2"/>
      <c r="Q134" s="2"/>
      <c r="R134" s="2"/>
      <c r="S134" s="2"/>
    </row>
    <row r="135" spans="1:19" hidden="1" outlineLevel="1" x14ac:dyDescent="0.35">
      <c r="A135" s="2"/>
      <c r="B135" s="2"/>
      <c r="C135" s="2"/>
      <c r="D135" s="2"/>
      <c r="E135" s="2"/>
      <c r="F135" s="2"/>
      <c r="G135" s="2"/>
      <c r="H135" s="2"/>
      <c r="I135" s="2"/>
      <c r="J135" s="2"/>
      <c r="K135" s="2"/>
      <c r="L135" s="2"/>
      <c r="M135" s="2"/>
      <c r="N135" s="2"/>
      <c r="O135" s="2"/>
      <c r="P135" s="2"/>
      <c r="Q135" s="2"/>
      <c r="R135" s="2"/>
      <c r="S135" s="2"/>
    </row>
    <row r="136" spans="1:19" hidden="1" outlineLevel="1" x14ac:dyDescent="0.35">
      <c r="A136" s="2"/>
      <c r="B136" s="2"/>
      <c r="C136" s="2"/>
      <c r="D136" s="2"/>
      <c r="E136" s="2"/>
      <c r="F136" s="2"/>
      <c r="G136" s="2"/>
      <c r="H136" s="2"/>
      <c r="I136" s="2"/>
      <c r="J136" s="2"/>
      <c r="K136" s="2"/>
      <c r="L136" s="2"/>
      <c r="M136" s="2"/>
      <c r="N136" s="2"/>
      <c r="O136" s="2"/>
      <c r="P136" s="2"/>
      <c r="Q136" s="2"/>
      <c r="R136" s="2"/>
      <c r="S136" s="2"/>
    </row>
    <row r="137" spans="1:19" hidden="1" outlineLevel="1" x14ac:dyDescent="0.35">
      <c r="A137" s="2"/>
      <c r="B137" s="2"/>
      <c r="C137" s="2"/>
      <c r="D137" s="2"/>
      <c r="E137" s="2"/>
      <c r="F137" s="2"/>
      <c r="G137" s="2"/>
      <c r="H137" s="2"/>
      <c r="I137" s="2"/>
      <c r="J137" s="2"/>
      <c r="K137" s="2"/>
      <c r="L137" s="2"/>
      <c r="M137" s="2"/>
      <c r="N137" s="2"/>
      <c r="O137" s="2"/>
      <c r="P137" s="2"/>
      <c r="Q137" s="2"/>
      <c r="R137" s="2"/>
      <c r="S137" s="2"/>
    </row>
    <row r="138" spans="1:19" collapsed="1" x14ac:dyDescent="0.35">
      <c r="A138" s="2"/>
      <c r="B138" s="2"/>
      <c r="C138" s="2"/>
      <c r="D138" s="2"/>
      <c r="E138" s="2"/>
      <c r="F138" s="2"/>
      <c r="G138" s="2"/>
      <c r="H138" s="2"/>
      <c r="I138" s="2"/>
      <c r="J138" s="2"/>
      <c r="K138" s="2"/>
      <c r="L138" s="2"/>
      <c r="M138" s="2"/>
      <c r="N138" s="2"/>
      <c r="O138" s="2"/>
      <c r="P138" s="2"/>
      <c r="Q138" s="2"/>
      <c r="R138" s="2"/>
      <c r="S138" s="2"/>
    </row>
    <row r="139" spans="1:19" ht="23.5" x14ac:dyDescent="0.35">
      <c r="A139" s="2"/>
      <c r="B139" s="2"/>
      <c r="C139" s="2"/>
      <c r="D139" s="66" t="s">
        <v>406</v>
      </c>
      <c r="E139" s="67"/>
      <c r="F139" s="67"/>
      <c r="G139" s="67"/>
      <c r="H139" s="67"/>
      <c r="I139" s="67"/>
      <c r="J139" s="67"/>
      <c r="K139" s="67"/>
      <c r="L139" s="67"/>
      <c r="M139" s="67"/>
      <c r="N139" s="67"/>
      <c r="O139" s="67"/>
      <c r="P139" s="67"/>
      <c r="Q139" s="67"/>
      <c r="R139" s="67"/>
      <c r="S139" s="2"/>
    </row>
    <row r="140" spans="1:19" hidden="1" outlineLevel="1" x14ac:dyDescent="0.35">
      <c r="A140" s="2"/>
      <c r="B140" s="2"/>
      <c r="C140" s="2"/>
      <c r="D140" s="2"/>
      <c r="E140" s="2"/>
      <c r="F140" s="2"/>
      <c r="G140" s="2"/>
      <c r="H140" s="2"/>
      <c r="I140" s="2"/>
      <c r="J140" s="2"/>
      <c r="K140" s="2"/>
      <c r="L140" s="2"/>
      <c r="M140" s="2"/>
      <c r="N140" s="2"/>
      <c r="O140" s="2"/>
      <c r="P140" s="2"/>
      <c r="Q140" s="2"/>
      <c r="R140" s="2"/>
      <c r="S140" s="2"/>
    </row>
    <row r="141" spans="1:19" ht="21" hidden="1" outlineLevel="1" x14ac:dyDescent="0.5">
      <c r="A141" s="2"/>
      <c r="B141" s="2"/>
      <c r="C141" s="2"/>
      <c r="D141" s="68"/>
      <c r="E141" s="68"/>
      <c r="F141" s="69" t="s">
        <v>400</v>
      </c>
      <c r="G141" s="68"/>
      <c r="H141" s="68"/>
      <c r="I141" s="68"/>
      <c r="J141" s="68"/>
      <c r="K141" s="68"/>
      <c r="L141" s="68"/>
      <c r="M141" s="68"/>
      <c r="N141" s="69" t="s">
        <v>401</v>
      </c>
      <c r="O141" s="68"/>
      <c r="P141" s="68"/>
      <c r="Q141" s="68"/>
      <c r="R141" s="68"/>
      <c r="S141" s="2"/>
    </row>
    <row r="142" spans="1:19" hidden="1" outlineLevel="1" x14ac:dyDescent="0.35">
      <c r="A142" s="2"/>
      <c r="B142" s="2"/>
      <c r="C142" s="2"/>
      <c r="D142" s="2"/>
      <c r="E142" s="2"/>
      <c r="F142" s="2"/>
      <c r="G142" s="2"/>
      <c r="H142" s="2"/>
      <c r="I142" s="2"/>
      <c r="J142" s="2"/>
      <c r="K142" s="2"/>
      <c r="L142" s="2"/>
      <c r="M142" s="2"/>
      <c r="N142" s="2"/>
      <c r="O142" s="2"/>
      <c r="P142" s="2"/>
      <c r="Q142" s="2"/>
      <c r="R142" s="2"/>
      <c r="S142" s="2"/>
    </row>
    <row r="143" spans="1:19" hidden="1" outlineLevel="1" x14ac:dyDescent="0.35">
      <c r="A143" s="2"/>
      <c r="B143" s="2"/>
      <c r="C143" s="2"/>
      <c r="D143" s="2"/>
      <c r="E143" s="2"/>
      <c r="F143" s="2"/>
      <c r="G143" s="2"/>
      <c r="H143" s="2"/>
      <c r="I143" s="2"/>
      <c r="J143" s="2"/>
      <c r="K143" s="2"/>
      <c r="L143" s="2"/>
      <c r="M143" s="2"/>
      <c r="N143" s="2"/>
      <c r="O143" s="2"/>
      <c r="P143" s="2"/>
      <c r="Q143" s="2"/>
      <c r="R143" s="2"/>
      <c r="S143" s="2"/>
    </row>
    <row r="144" spans="1:19" hidden="1" outlineLevel="1" x14ac:dyDescent="0.35">
      <c r="A144" s="2"/>
      <c r="B144" s="2"/>
      <c r="C144" s="2"/>
      <c r="D144" s="2"/>
      <c r="E144" s="2"/>
      <c r="F144" s="2"/>
      <c r="G144" s="2"/>
      <c r="H144" s="2"/>
      <c r="I144" s="2"/>
      <c r="J144" s="2"/>
      <c r="K144" s="2"/>
      <c r="L144" s="2"/>
      <c r="M144" s="2"/>
      <c r="N144" s="2"/>
      <c r="O144" s="2"/>
      <c r="P144" s="2"/>
      <c r="Q144" s="2"/>
      <c r="R144" s="2"/>
      <c r="S144" s="2"/>
    </row>
    <row r="145" spans="1:19" hidden="1" outlineLevel="1" x14ac:dyDescent="0.35">
      <c r="A145" s="2"/>
      <c r="B145" s="2"/>
      <c r="C145" s="2"/>
      <c r="D145" s="2"/>
      <c r="E145" s="2"/>
      <c r="F145" s="2"/>
      <c r="G145" s="2"/>
      <c r="H145" s="2"/>
      <c r="I145" s="2"/>
      <c r="J145" s="2"/>
      <c r="K145" s="2"/>
      <c r="L145" s="2"/>
      <c r="M145" s="2"/>
      <c r="N145" s="2"/>
      <c r="O145" s="2"/>
      <c r="P145" s="2"/>
      <c r="Q145" s="2"/>
      <c r="R145" s="2"/>
      <c r="S145" s="2"/>
    </row>
    <row r="146" spans="1:19" hidden="1" outlineLevel="1" x14ac:dyDescent="0.35">
      <c r="A146" s="2"/>
      <c r="B146" s="2"/>
      <c r="C146" s="2"/>
      <c r="D146" s="2"/>
      <c r="E146" s="2"/>
      <c r="F146" s="2"/>
      <c r="G146" s="2"/>
      <c r="H146" s="2"/>
      <c r="I146" s="2"/>
      <c r="J146" s="2"/>
      <c r="K146" s="2"/>
      <c r="L146" s="2"/>
      <c r="M146" s="2"/>
      <c r="N146" s="2"/>
      <c r="O146" s="2"/>
      <c r="P146" s="2"/>
      <c r="Q146" s="2"/>
      <c r="R146" s="2"/>
      <c r="S146" s="2"/>
    </row>
    <row r="147" spans="1:19" hidden="1" outlineLevel="1" x14ac:dyDescent="0.35">
      <c r="A147" s="2"/>
      <c r="B147" s="2"/>
      <c r="C147" s="2"/>
      <c r="D147" s="2"/>
      <c r="E147" s="2"/>
      <c r="F147" s="2"/>
      <c r="G147" s="2"/>
      <c r="H147" s="2"/>
      <c r="I147" s="2"/>
      <c r="J147" s="2"/>
      <c r="K147" s="2"/>
      <c r="L147" s="2"/>
      <c r="M147" s="2"/>
      <c r="N147" s="2"/>
      <c r="O147" s="2"/>
      <c r="P147" s="2"/>
      <c r="Q147" s="2"/>
      <c r="R147" s="2"/>
      <c r="S147" s="2"/>
    </row>
    <row r="148" spans="1:19" hidden="1" outlineLevel="1" x14ac:dyDescent="0.35">
      <c r="A148" s="2"/>
      <c r="B148" s="2"/>
      <c r="C148" s="2"/>
      <c r="D148" s="2"/>
      <c r="E148" s="2"/>
      <c r="F148" s="2"/>
      <c r="G148" s="2"/>
      <c r="H148" s="2"/>
      <c r="I148" s="2"/>
      <c r="J148" s="2"/>
      <c r="K148" s="2"/>
      <c r="L148" s="2"/>
      <c r="M148" s="2"/>
      <c r="N148" s="2"/>
      <c r="O148" s="2"/>
      <c r="P148" s="2"/>
      <c r="Q148" s="2"/>
      <c r="R148" s="2"/>
      <c r="S148" s="2"/>
    </row>
    <row r="149" spans="1:19" hidden="1" outlineLevel="1" x14ac:dyDescent="0.35">
      <c r="A149" s="2"/>
      <c r="B149" s="2"/>
      <c r="C149" s="2"/>
      <c r="D149" s="2"/>
      <c r="E149" s="2"/>
      <c r="F149" s="2"/>
      <c r="G149" s="2"/>
      <c r="H149" s="2"/>
      <c r="I149" s="2"/>
      <c r="J149" s="2"/>
      <c r="K149" s="2"/>
      <c r="L149" s="2"/>
      <c r="M149" s="2"/>
      <c r="N149" s="2"/>
      <c r="O149" s="2"/>
      <c r="P149" s="2"/>
      <c r="Q149" s="2"/>
      <c r="R149" s="2"/>
      <c r="S149" s="2"/>
    </row>
    <row r="150" spans="1:19" hidden="1" outlineLevel="1" x14ac:dyDescent="0.35">
      <c r="A150" s="2"/>
      <c r="B150" s="2"/>
      <c r="C150" s="2"/>
      <c r="D150" s="2"/>
      <c r="E150" s="2"/>
      <c r="F150" s="2"/>
      <c r="G150" s="2"/>
      <c r="H150" s="2"/>
      <c r="I150" s="2"/>
      <c r="J150" s="2"/>
      <c r="K150" s="2"/>
      <c r="L150" s="2"/>
      <c r="M150" s="2"/>
      <c r="N150" s="2"/>
      <c r="O150" s="2"/>
      <c r="P150" s="2"/>
      <c r="Q150" s="2"/>
      <c r="R150" s="2"/>
      <c r="S150" s="2"/>
    </row>
    <row r="151" spans="1:19" ht="36" hidden="1" outlineLevel="1" x14ac:dyDescent="0.8">
      <c r="A151" s="2"/>
      <c r="B151" s="2"/>
      <c r="C151" s="2"/>
      <c r="D151" s="68"/>
      <c r="E151" s="68"/>
      <c r="F151" s="72">
        <f>SUM(Calc!I20:K20)</f>
        <v>0</v>
      </c>
      <c r="G151" s="68"/>
      <c r="H151" s="68"/>
      <c r="I151" s="68"/>
      <c r="J151" s="68"/>
      <c r="K151" s="68"/>
      <c r="L151" s="68"/>
      <c r="M151" s="71"/>
      <c r="N151" s="70">
        <f>SUM(Calc!S20:U20)</f>
        <v>0</v>
      </c>
      <c r="O151" s="68"/>
      <c r="P151" s="68"/>
      <c r="Q151" s="68"/>
      <c r="R151" s="68"/>
      <c r="S151" s="2"/>
    </row>
    <row r="152" spans="1:19" hidden="1" outlineLevel="1" x14ac:dyDescent="0.35">
      <c r="A152" s="2"/>
      <c r="B152" s="2"/>
      <c r="C152" s="2"/>
      <c r="D152" s="2"/>
      <c r="E152" s="2"/>
      <c r="F152" s="2"/>
      <c r="G152" s="2"/>
      <c r="H152" s="2"/>
      <c r="I152" s="2"/>
      <c r="J152" s="2"/>
      <c r="K152" s="2"/>
      <c r="L152" s="2"/>
      <c r="M152" s="2"/>
      <c r="N152" s="2"/>
      <c r="O152" s="2"/>
      <c r="P152" s="2"/>
      <c r="Q152" s="2"/>
      <c r="R152" s="2"/>
      <c r="S152" s="2"/>
    </row>
    <row r="153" spans="1:19" hidden="1" outlineLevel="1" x14ac:dyDescent="0.35">
      <c r="A153" s="2"/>
      <c r="B153" s="2"/>
      <c r="C153" s="2"/>
      <c r="D153" s="2"/>
      <c r="E153" s="2"/>
      <c r="F153" s="2"/>
      <c r="G153" s="2"/>
      <c r="H153" s="2"/>
      <c r="I153" s="2"/>
      <c r="J153" s="2"/>
      <c r="K153" s="2"/>
      <c r="L153" s="2"/>
      <c r="M153" s="2"/>
      <c r="N153" s="2"/>
      <c r="O153" s="2"/>
      <c r="P153" s="2"/>
      <c r="Q153" s="2"/>
      <c r="R153" s="2"/>
      <c r="S153" s="2"/>
    </row>
    <row r="154" spans="1:19" hidden="1" outlineLevel="1" x14ac:dyDescent="0.35">
      <c r="A154" s="2"/>
      <c r="B154" s="2"/>
      <c r="C154" s="2"/>
      <c r="D154" s="2"/>
      <c r="E154" s="2"/>
      <c r="F154" s="2"/>
      <c r="G154" s="2"/>
      <c r="H154" s="2"/>
      <c r="I154" s="2"/>
      <c r="J154" s="2"/>
      <c r="K154" s="2"/>
      <c r="L154" s="2"/>
      <c r="M154" s="2"/>
      <c r="N154" s="2"/>
      <c r="O154" s="2"/>
      <c r="P154" s="2"/>
      <c r="Q154" s="2"/>
      <c r="R154" s="2"/>
      <c r="S154" s="2"/>
    </row>
    <row r="155" spans="1:19" hidden="1" outlineLevel="1" x14ac:dyDescent="0.35">
      <c r="A155" s="2"/>
      <c r="B155" s="2"/>
      <c r="C155" s="2"/>
      <c r="D155" s="2"/>
      <c r="E155" s="2"/>
      <c r="F155" s="2"/>
      <c r="G155" s="2"/>
      <c r="H155" s="2"/>
      <c r="I155" s="2"/>
      <c r="J155" s="2"/>
      <c r="K155" s="2"/>
      <c r="L155" s="2"/>
      <c r="M155" s="2"/>
      <c r="N155" s="2"/>
      <c r="O155" s="2"/>
      <c r="P155" s="2"/>
      <c r="Q155" s="2"/>
      <c r="R155" s="2"/>
      <c r="S155" s="2"/>
    </row>
    <row r="156" spans="1:19" hidden="1" outlineLevel="1" x14ac:dyDescent="0.35">
      <c r="A156" s="2"/>
      <c r="B156" s="2"/>
      <c r="C156" s="2"/>
      <c r="D156" s="2"/>
      <c r="E156" s="2"/>
      <c r="F156" s="2"/>
      <c r="G156" s="2"/>
      <c r="H156" s="2"/>
      <c r="I156" s="2"/>
      <c r="J156" s="2"/>
      <c r="K156" s="2"/>
      <c r="L156" s="2"/>
      <c r="M156" s="2"/>
      <c r="N156" s="2"/>
      <c r="O156" s="2"/>
      <c r="P156" s="2"/>
      <c r="Q156" s="2"/>
      <c r="R156" s="2"/>
      <c r="S156" s="2"/>
    </row>
    <row r="157" spans="1:19" hidden="1" outlineLevel="1" x14ac:dyDescent="0.35">
      <c r="A157" s="2"/>
      <c r="B157" s="2"/>
      <c r="C157" s="2"/>
      <c r="D157" s="2"/>
      <c r="E157" s="2"/>
      <c r="F157" s="2"/>
      <c r="G157" s="2"/>
      <c r="H157" s="2"/>
      <c r="I157" s="2"/>
      <c r="J157" s="2"/>
      <c r="K157" s="2"/>
      <c r="L157" s="2"/>
      <c r="M157" s="2"/>
      <c r="N157" s="2"/>
      <c r="O157" s="2"/>
      <c r="P157" s="2"/>
      <c r="Q157" s="2"/>
      <c r="R157" s="2"/>
      <c r="S157" s="2"/>
    </row>
    <row r="158" spans="1:19" hidden="1" outlineLevel="1" x14ac:dyDescent="0.35">
      <c r="A158" s="2"/>
      <c r="B158" s="2"/>
      <c r="C158" s="2"/>
      <c r="D158" s="2"/>
      <c r="E158" s="2"/>
      <c r="F158" s="2"/>
      <c r="G158" s="2"/>
      <c r="H158" s="2"/>
      <c r="I158" s="2"/>
      <c r="J158" s="2"/>
      <c r="K158" s="2"/>
      <c r="L158" s="2"/>
      <c r="M158" s="2"/>
      <c r="N158" s="2"/>
      <c r="O158" s="2"/>
      <c r="P158" s="2"/>
      <c r="Q158" s="2"/>
      <c r="R158" s="2"/>
      <c r="S158" s="2"/>
    </row>
    <row r="159" spans="1:19" hidden="1" outlineLevel="1" x14ac:dyDescent="0.35">
      <c r="A159" s="2"/>
      <c r="B159" s="2"/>
      <c r="C159" s="2"/>
      <c r="D159" s="2"/>
      <c r="E159" s="2"/>
      <c r="F159" s="2"/>
      <c r="G159" s="2"/>
      <c r="H159" s="2"/>
      <c r="I159" s="2"/>
      <c r="J159" s="2"/>
      <c r="K159" s="2"/>
      <c r="L159" s="2"/>
      <c r="M159" s="2"/>
      <c r="N159" s="2"/>
      <c r="O159" s="2"/>
      <c r="P159" s="2"/>
      <c r="Q159" s="2"/>
      <c r="R159" s="2"/>
      <c r="S159" s="2"/>
    </row>
    <row r="160" spans="1:19" collapsed="1" x14ac:dyDescent="0.35">
      <c r="A160" s="2"/>
      <c r="B160" s="2"/>
      <c r="C160" s="2"/>
      <c r="D160" s="2"/>
      <c r="E160" s="2"/>
      <c r="F160" s="2"/>
      <c r="G160" s="2"/>
      <c r="H160" s="2"/>
      <c r="I160" s="2"/>
      <c r="J160" s="2"/>
      <c r="K160" s="2"/>
      <c r="L160" s="2"/>
      <c r="M160" s="2"/>
      <c r="N160" s="2"/>
      <c r="O160" s="2"/>
      <c r="P160" s="2"/>
      <c r="Q160" s="2"/>
      <c r="R160" s="2"/>
      <c r="S160" s="2"/>
    </row>
    <row r="161" spans="1:19" ht="23.5" x14ac:dyDescent="0.35">
      <c r="A161" s="2"/>
      <c r="B161" s="2"/>
      <c r="C161" s="2"/>
      <c r="D161" s="66" t="s">
        <v>407</v>
      </c>
      <c r="E161" s="67"/>
      <c r="F161" s="67"/>
      <c r="G161" s="67"/>
      <c r="H161" s="67"/>
      <c r="I161" s="67"/>
      <c r="J161" s="67"/>
      <c r="K161" s="67"/>
      <c r="L161" s="67"/>
      <c r="M161" s="67"/>
      <c r="N161" s="67"/>
      <c r="O161" s="67"/>
      <c r="P161" s="67"/>
      <c r="Q161" s="67"/>
      <c r="R161" s="67"/>
      <c r="S161" s="2"/>
    </row>
    <row r="162" spans="1:19" hidden="1" outlineLevel="1" x14ac:dyDescent="0.35">
      <c r="A162" s="2"/>
      <c r="B162" s="2"/>
      <c r="C162" s="2"/>
      <c r="D162" s="2"/>
      <c r="E162" s="2"/>
      <c r="F162" s="2"/>
      <c r="G162" s="2"/>
      <c r="H162" s="2"/>
      <c r="I162" s="2"/>
      <c r="J162" s="2"/>
      <c r="K162" s="2"/>
      <c r="L162" s="2"/>
      <c r="M162" s="2"/>
      <c r="N162" s="2"/>
      <c r="O162" s="2"/>
      <c r="P162" s="2"/>
      <c r="Q162" s="2"/>
      <c r="R162" s="2"/>
      <c r="S162" s="2"/>
    </row>
    <row r="163" spans="1:19" ht="21" hidden="1" outlineLevel="1" x14ac:dyDescent="0.5">
      <c r="A163" s="2"/>
      <c r="B163" s="2"/>
      <c r="C163" s="2"/>
      <c r="D163" s="68"/>
      <c r="E163" s="68"/>
      <c r="F163" s="69" t="s">
        <v>400</v>
      </c>
      <c r="G163" s="68"/>
      <c r="H163" s="68"/>
      <c r="I163" s="68"/>
      <c r="J163" s="68"/>
      <c r="K163" s="68"/>
      <c r="L163" s="68"/>
      <c r="M163" s="68"/>
      <c r="N163" s="69" t="s">
        <v>401</v>
      </c>
      <c r="O163" s="68"/>
      <c r="P163" s="68"/>
      <c r="Q163" s="68"/>
      <c r="R163" s="68"/>
      <c r="S163" s="2"/>
    </row>
    <row r="164" spans="1:19" hidden="1" outlineLevel="1" x14ac:dyDescent="0.35">
      <c r="A164" s="2"/>
      <c r="B164" s="2"/>
      <c r="C164" s="2"/>
      <c r="D164" s="2"/>
      <c r="E164" s="2"/>
      <c r="F164" s="2"/>
      <c r="G164" s="2"/>
      <c r="H164" s="2"/>
      <c r="I164" s="2"/>
      <c r="J164" s="2"/>
      <c r="K164" s="2"/>
      <c r="L164" s="2"/>
      <c r="M164" s="2"/>
      <c r="N164" s="2"/>
      <c r="O164" s="2"/>
      <c r="P164" s="2"/>
      <c r="Q164" s="2"/>
      <c r="R164" s="2"/>
      <c r="S164" s="2"/>
    </row>
    <row r="165" spans="1:19" hidden="1" outlineLevel="1" x14ac:dyDescent="0.35">
      <c r="A165" s="2"/>
      <c r="B165" s="2"/>
      <c r="C165" s="2"/>
      <c r="D165" s="2"/>
      <c r="E165" s="2"/>
      <c r="F165" s="2"/>
      <c r="G165" s="2"/>
      <c r="H165" s="2"/>
      <c r="I165" s="2"/>
      <c r="J165" s="2"/>
      <c r="K165" s="2"/>
      <c r="L165" s="2"/>
      <c r="M165" s="2"/>
      <c r="N165" s="2"/>
      <c r="O165" s="2"/>
      <c r="P165" s="2"/>
      <c r="Q165" s="2"/>
      <c r="R165" s="2"/>
      <c r="S165" s="2"/>
    </row>
    <row r="166" spans="1:19" hidden="1" outlineLevel="1" x14ac:dyDescent="0.35">
      <c r="A166" s="2"/>
      <c r="B166" s="2"/>
      <c r="C166" s="2"/>
      <c r="D166" s="2"/>
      <c r="E166" s="2"/>
      <c r="F166" s="2"/>
      <c r="G166" s="2"/>
      <c r="H166" s="2"/>
      <c r="I166" s="2"/>
      <c r="J166" s="2"/>
      <c r="K166" s="2"/>
      <c r="L166" s="2"/>
      <c r="M166" s="2"/>
      <c r="N166" s="2"/>
      <c r="O166" s="2"/>
      <c r="P166" s="2"/>
      <c r="Q166" s="2"/>
      <c r="R166" s="2"/>
      <c r="S166" s="2"/>
    </row>
    <row r="167" spans="1:19" hidden="1" outlineLevel="1" x14ac:dyDescent="0.35">
      <c r="A167" s="2"/>
      <c r="B167" s="2"/>
      <c r="C167" s="2"/>
      <c r="D167" s="2"/>
      <c r="E167" s="2"/>
      <c r="F167" s="2"/>
      <c r="G167" s="2"/>
      <c r="H167" s="2"/>
      <c r="I167" s="2"/>
      <c r="J167" s="2"/>
      <c r="K167" s="2"/>
      <c r="L167" s="2"/>
      <c r="M167" s="2"/>
      <c r="N167" s="2"/>
      <c r="O167" s="2"/>
      <c r="P167" s="2"/>
      <c r="Q167" s="2"/>
      <c r="R167" s="2"/>
      <c r="S167" s="2"/>
    </row>
    <row r="168" spans="1:19" hidden="1" outlineLevel="1" x14ac:dyDescent="0.35">
      <c r="A168" s="2"/>
      <c r="B168" s="2"/>
      <c r="C168" s="2"/>
      <c r="D168" s="2"/>
      <c r="E168" s="2"/>
      <c r="F168" s="2"/>
      <c r="G168" s="2"/>
      <c r="H168" s="2"/>
      <c r="I168" s="2"/>
      <c r="J168" s="2"/>
      <c r="K168" s="2"/>
      <c r="L168" s="2"/>
      <c r="M168" s="2"/>
      <c r="N168" s="2"/>
      <c r="O168" s="2"/>
      <c r="P168" s="2"/>
      <c r="Q168" s="2"/>
      <c r="R168" s="2"/>
      <c r="S168" s="2"/>
    </row>
    <row r="169" spans="1:19" hidden="1" outlineLevel="1" x14ac:dyDescent="0.35">
      <c r="A169" s="2"/>
      <c r="B169" s="2"/>
      <c r="C169" s="2"/>
      <c r="D169" s="2"/>
      <c r="E169" s="2"/>
      <c r="F169" s="2"/>
      <c r="G169" s="2"/>
      <c r="H169" s="2"/>
      <c r="I169" s="2"/>
      <c r="J169" s="2"/>
      <c r="K169" s="2"/>
      <c r="L169" s="2"/>
      <c r="M169" s="2"/>
      <c r="N169" s="2"/>
      <c r="O169" s="2"/>
      <c r="P169" s="2"/>
      <c r="Q169" s="2"/>
      <c r="R169" s="2"/>
      <c r="S169" s="2"/>
    </row>
    <row r="170" spans="1:19" hidden="1" outlineLevel="1" x14ac:dyDescent="0.35">
      <c r="A170" s="2"/>
      <c r="B170" s="2"/>
      <c r="C170" s="2"/>
      <c r="D170" s="2"/>
      <c r="E170" s="2"/>
      <c r="F170" s="2"/>
      <c r="G170" s="2"/>
      <c r="H170" s="2"/>
      <c r="I170" s="2"/>
      <c r="J170" s="2"/>
      <c r="K170" s="2"/>
      <c r="L170" s="2"/>
      <c r="M170" s="2"/>
      <c r="N170" s="2"/>
      <c r="O170" s="2"/>
      <c r="P170" s="2"/>
      <c r="Q170" s="2"/>
      <c r="R170" s="2"/>
      <c r="S170" s="2"/>
    </row>
    <row r="171" spans="1:19" hidden="1" outlineLevel="1" x14ac:dyDescent="0.35">
      <c r="A171" s="2"/>
      <c r="B171" s="2"/>
      <c r="C171" s="2"/>
      <c r="D171" s="2"/>
      <c r="E171" s="2"/>
      <c r="F171" s="2"/>
      <c r="G171" s="2"/>
      <c r="H171" s="2"/>
      <c r="I171" s="2"/>
      <c r="J171" s="2"/>
      <c r="K171" s="2"/>
      <c r="L171" s="2"/>
      <c r="M171" s="2"/>
      <c r="N171" s="2"/>
      <c r="O171" s="2"/>
      <c r="P171" s="2"/>
      <c r="Q171" s="2"/>
      <c r="R171" s="2"/>
      <c r="S171" s="2"/>
    </row>
    <row r="172" spans="1:19" hidden="1" outlineLevel="1" x14ac:dyDescent="0.35">
      <c r="A172" s="2"/>
      <c r="B172" s="2"/>
      <c r="C172" s="2"/>
      <c r="D172" s="2"/>
      <c r="E172" s="2"/>
      <c r="F172" s="2"/>
      <c r="G172" s="2"/>
      <c r="H172" s="2"/>
      <c r="I172" s="2"/>
      <c r="J172" s="2"/>
      <c r="K172" s="2"/>
      <c r="L172" s="2"/>
      <c r="M172" s="2"/>
      <c r="N172" s="2"/>
      <c r="O172" s="2"/>
      <c r="P172" s="2"/>
      <c r="Q172" s="2"/>
      <c r="R172" s="2"/>
      <c r="S172" s="2"/>
    </row>
    <row r="173" spans="1:19" ht="36" hidden="1" outlineLevel="1" x14ac:dyDescent="0.8">
      <c r="A173" s="2"/>
      <c r="B173" s="2"/>
      <c r="C173" s="2"/>
      <c r="D173" s="68"/>
      <c r="E173" s="68"/>
      <c r="F173" s="72">
        <f>SUM(Calc!I21:K21)</f>
        <v>0</v>
      </c>
      <c r="G173" s="68"/>
      <c r="H173" s="68"/>
      <c r="I173" s="68"/>
      <c r="J173" s="68"/>
      <c r="K173" s="68"/>
      <c r="L173" s="68"/>
      <c r="M173" s="71"/>
      <c r="N173" s="70">
        <f>SUM(Calc!S21:U21)</f>
        <v>0</v>
      </c>
      <c r="O173" s="68"/>
      <c r="P173" s="68"/>
      <c r="Q173" s="68"/>
      <c r="R173" s="68"/>
      <c r="S173" s="2"/>
    </row>
    <row r="174" spans="1:19" hidden="1" outlineLevel="1" x14ac:dyDescent="0.35">
      <c r="A174" s="2"/>
      <c r="B174" s="2"/>
      <c r="C174" s="2"/>
      <c r="D174" s="2"/>
      <c r="E174" s="2"/>
      <c r="F174" s="2"/>
      <c r="G174" s="2"/>
      <c r="H174" s="2"/>
      <c r="I174" s="2"/>
      <c r="J174" s="2"/>
      <c r="K174" s="2"/>
      <c r="L174" s="2"/>
      <c r="M174" s="2"/>
      <c r="N174" s="2"/>
      <c r="O174" s="2"/>
      <c r="P174" s="2"/>
      <c r="Q174" s="2"/>
      <c r="R174" s="2"/>
      <c r="S174" s="2"/>
    </row>
    <row r="175" spans="1:19" hidden="1" outlineLevel="1" x14ac:dyDescent="0.35">
      <c r="A175" s="2"/>
      <c r="B175" s="2"/>
      <c r="C175" s="2"/>
      <c r="D175" s="2"/>
      <c r="E175" s="2"/>
      <c r="F175" s="2"/>
      <c r="G175" s="2"/>
      <c r="H175" s="2"/>
      <c r="I175" s="2"/>
      <c r="J175" s="2"/>
      <c r="K175" s="2"/>
      <c r="L175" s="2"/>
      <c r="M175" s="2"/>
      <c r="N175" s="2"/>
      <c r="O175" s="2"/>
      <c r="P175" s="2"/>
      <c r="Q175" s="2"/>
      <c r="R175" s="2"/>
      <c r="S175" s="2"/>
    </row>
    <row r="176" spans="1:19" hidden="1" outlineLevel="1" x14ac:dyDescent="0.35">
      <c r="A176" s="2"/>
      <c r="B176" s="2"/>
      <c r="C176" s="2"/>
      <c r="D176" s="2"/>
      <c r="E176" s="2"/>
      <c r="F176" s="2"/>
      <c r="G176" s="2"/>
      <c r="H176" s="2"/>
      <c r="I176" s="2"/>
      <c r="J176" s="2"/>
      <c r="K176" s="2"/>
      <c r="L176" s="2"/>
      <c r="M176" s="2"/>
      <c r="N176" s="2"/>
      <c r="O176" s="2"/>
      <c r="P176" s="2"/>
      <c r="Q176" s="2"/>
      <c r="R176" s="2"/>
      <c r="S176" s="2"/>
    </row>
    <row r="177" spans="1:19" hidden="1" outlineLevel="1" x14ac:dyDescent="0.35">
      <c r="A177" s="2"/>
      <c r="B177" s="2"/>
      <c r="C177" s="2"/>
      <c r="D177" s="2"/>
      <c r="E177" s="2"/>
      <c r="F177" s="2"/>
      <c r="G177" s="2"/>
      <c r="H177" s="2"/>
      <c r="I177" s="2"/>
      <c r="J177" s="2"/>
      <c r="K177" s="2"/>
      <c r="L177" s="2"/>
      <c r="M177" s="2"/>
      <c r="N177" s="2"/>
      <c r="O177" s="2"/>
      <c r="P177" s="2"/>
      <c r="Q177" s="2"/>
      <c r="R177" s="2"/>
      <c r="S177" s="2"/>
    </row>
    <row r="178" spans="1:19" hidden="1" outlineLevel="1" x14ac:dyDescent="0.35">
      <c r="A178" s="2"/>
      <c r="B178" s="2"/>
      <c r="C178" s="2"/>
      <c r="D178" s="2"/>
      <c r="E178" s="2"/>
      <c r="F178" s="2"/>
      <c r="G178" s="2"/>
      <c r="H178" s="2"/>
      <c r="I178" s="2"/>
      <c r="J178" s="2"/>
      <c r="K178" s="2"/>
      <c r="L178" s="2"/>
      <c r="M178" s="2"/>
      <c r="N178" s="2"/>
      <c r="O178" s="2"/>
      <c r="P178" s="2"/>
      <c r="Q178" s="2"/>
      <c r="R178" s="2"/>
      <c r="S178" s="2"/>
    </row>
    <row r="179" spans="1:19" hidden="1" outlineLevel="1" x14ac:dyDescent="0.35">
      <c r="A179" s="2"/>
      <c r="B179" s="2"/>
      <c r="C179" s="2"/>
      <c r="D179" s="2"/>
      <c r="E179" s="2"/>
      <c r="F179" s="2"/>
      <c r="G179" s="2"/>
      <c r="H179" s="2"/>
      <c r="I179" s="2"/>
      <c r="J179" s="2"/>
      <c r="K179" s="2"/>
      <c r="L179" s="2"/>
      <c r="M179" s="2"/>
      <c r="N179" s="2"/>
      <c r="O179" s="2"/>
      <c r="P179" s="2"/>
      <c r="Q179" s="2"/>
      <c r="R179" s="2"/>
      <c r="S179" s="2"/>
    </row>
    <row r="180" spans="1:19" hidden="1" outlineLevel="1" x14ac:dyDescent="0.35">
      <c r="A180" s="2"/>
      <c r="B180" s="2"/>
      <c r="C180" s="2"/>
      <c r="D180" s="2"/>
      <c r="E180" s="2"/>
      <c r="F180" s="2"/>
      <c r="G180" s="2"/>
      <c r="H180" s="2"/>
      <c r="I180" s="2"/>
      <c r="J180" s="2"/>
      <c r="K180" s="2"/>
      <c r="L180" s="2"/>
      <c r="M180" s="2"/>
      <c r="N180" s="2"/>
      <c r="O180" s="2"/>
      <c r="P180" s="2"/>
      <c r="Q180" s="2"/>
      <c r="R180" s="2"/>
      <c r="S180" s="2"/>
    </row>
    <row r="181" spans="1:19" hidden="1" outlineLevel="1" x14ac:dyDescent="0.35">
      <c r="A181" s="2"/>
      <c r="B181" s="2"/>
      <c r="C181" s="2"/>
      <c r="D181" s="2"/>
      <c r="E181" s="2"/>
      <c r="F181" s="2"/>
      <c r="G181" s="2"/>
      <c r="H181" s="2"/>
      <c r="I181" s="2"/>
      <c r="J181" s="2"/>
      <c r="K181" s="2"/>
      <c r="L181" s="2"/>
      <c r="M181" s="2"/>
      <c r="N181" s="2"/>
      <c r="O181" s="2"/>
      <c r="P181" s="2"/>
      <c r="Q181" s="2"/>
      <c r="R181" s="2"/>
      <c r="S181" s="2"/>
    </row>
    <row r="182" spans="1:19" ht="16.5" customHeight="1" collapsed="1" x14ac:dyDescent="0.35">
      <c r="A182" s="2"/>
      <c r="B182" s="2"/>
      <c r="C182" s="2"/>
      <c r="D182" s="2"/>
      <c r="E182" s="2"/>
      <c r="F182" s="2"/>
      <c r="G182" s="2"/>
      <c r="H182" s="2"/>
      <c r="I182" s="2"/>
      <c r="J182" s="2"/>
      <c r="K182" s="2"/>
      <c r="L182" s="2"/>
      <c r="M182" s="2"/>
      <c r="N182" s="2"/>
      <c r="O182" s="2"/>
      <c r="P182" s="2"/>
      <c r="Q182" s="2"/>
      <c r="R182" s="2"/>
      <c r="S182" s="2"/>
    </row>
    <row r="183" spans="1:19" ht="23.5" x14ac:dyDescent="0.35">
      <c r="A183" s="2"/>
      <c r="B183" s="2"/>
      <c r="C183" s="2"/>
      <c r="D183" s="66" t="s">
        <v>408</v>
      </c>
      <c r="E183" s="67"/>
      <c r="F183" s="67"/>
      <c r="G183" s="67"/>
      <c r="H183" s="67"/>
      <c r="I183" s="67"/>
      <c r="J183" s="67"/>
      <c r="K183" s="67"/>
      <c r="L183" s="67"/>
      <c r="M183" s="67"/>
      <c r="N183" s="67"/>
      <c r="O183" s="67"/>
      <c r="P183" s="67"/>
      <c r="Q183" s="67"/>
      <c r="R183" s="67"/>
      <c r="S183" s="2"/>
    </row>
    <row r="184" spans="1:19" hidden="1" outlineLevel="1" x14ac:dyDescent="0.35">
      <c r="A184" s="2"/>
      <c r="B184" s="2"/>
      <c r="C184" s="2"/>
      <c r="D184" s="2"/>
      <c r="E184" s="2"/>
      <c r="F184" s="2"/>
      <c r="G184" s="2"/>
      <c r="H184" s="2"/>
      <c r="I184" s="2"/>
      <c r="J184" s="2"/>
      <c r="K184" s="2"/>
      <c r="L184" s="2"/>
      <c r="M184" s="2"/>
      <c r="N184" s="2"/>
      <c r="O184" s="2"/>
      <c r="P184" s="2"/>
      <c r="Q184" s="2"/>
      <c r="R184" s="2"/>
      <c r="S184" s="2"/>
    </row>
    <row r="185" spans="1:19" ht="21" hidden="1" outlineLevel="1" x14ac:dyDescent="0.5">
      <c r="A185" s="2"/>
      <c r="B185" s="2"/>
      <c r="C185" s="2"/>
      <c r="D185" s="2"/>
      <c r="E185" s="2"/>
      <c r="F185" s="69" t="s">
        <v>400</v>
      </c>
      <c r="G185" s="2"/>
      <c r="H185" s="68"/>
      <c r="I185" s="68"/>
      <c r="J185" s="68"/>
      <c r="K185" s="68"/>
      <c r="L185" s="68"/>
      <c r="M185" s="68"/>
      <c r="N185" s="69" t="s">
        <v>401</v>
      </c>
      <c r="O185" s="2"/>
      <c r="P185" s="68"/>
      <c r="Q185" s="68"/>
      <c r="R185" s="68"/>
      <c r="S185" s="2"/>
    </row>
    <row r="186" spans="1:19" ht="21" hidden="1" outlineLevel="1" x14ac:dyDescent="0.5">
      <c r="A186" s="2"/>
      <c r="B186" s="2"/>
      <c r="C186" s="2"/>
      <c r="D186" s="2"/>
      <c r="E186" s="2"/>
      <c r="F186" s="68"/>
      <c r="G186" s="69"/>
      <c r="H186" s="68"/>
      <c r="I186" s="68"/>
      <c r="J186" s="68"/>
      <c r="K186" s="68"/>
      <c r="L186" s="68"/>
      <c r="M186" s="68"/>
      <c r="N186" s="68"/>
      <c r="O186" s="69"/>
      <c r="P186" s="68"/>
      <c r="Q186" s="68"/>
      <c r="R186" s="68"/>
      <c r="S186" s="2"/>
    </row>
    <row r="187" spans="1:19" ht="21" hidden="1" outlineLevel="1" x14ac:dyDescent="0.5">
      <c r="A187" s="2"/>
      <c r="B187" s="2"/>
      <c r="C187" s="2"/>
      <c r="D187" s="2"/>
      <c r="E187" s="2"/>
      <c r="F187" s="68"/>
      <c r="G187" s="69"/>
      <c r="H187" s="68"/>
      <c r="I187" s="68"/>
      <c r="J187" s="68"/>
      <c r="K187" s="68"/>
      <c r="L187" s="68"/>
      <c r="M187" s="68"/>
      <c r="N187" s="68"/>
      <c r="O187" s="69"/>
      <c r="P187" s="68"/>
      <c r="Q187" s="68"/>
      <c r="R187" s="68"/>
      <c r="S187" s="2"/>
    </row>
    <row r="188" spans="1:19" ht="21" hidden="1" outlineLevel="1" x14ac:dyDescent="0.5">
      <c r="A188" s="2"/>
      <c r="B188" s="2"/>
      <c r="C188" s="2"/>
      <c r="D188" s="2"/>
      <c r="E188" s="2"/>
      <c r="F188" s="68"/>
      <c r="G188" s="69"/>
      <c r="H188" s="68"/>
      <c r="I188" s="68"/>
      <c r="J188" s="68"/>
      <c r="K188" s="68"/>
      <c r="L188" s="68"/>
      <c r="M188" s="68"/>
      <c r="N188" s="68"/>
      <c r="O188" s="69"/>
      <c r="P188" s="68"/>
      <c r="Q188" s="68"/>
      <c r="R188" s="68"/>
      <c r="S188" s="2"/>
    </row>
    <row r="189" spans="1:19" ht="21" hidden="1" outlineLevel="1" x14ac:dyDescent="0.5">
      <c r="A189" s="2"/>
      <c r="B189" s="2"/>
      <c r="C189" s="2"/>
      <c r="D189" s="2"/>
      <c r="E189" s="2"/>
      <c r="F189" s="68"/>
      <c r="G189" s="69"/>
      <c r="H189" s="68"/>
      <c r="I189" s="68"/>
      <c r="J189" s="68"/>
      <c r="K189" s="68"/>
      <c r="L189" s="68"/>
      <c r="M189" s="68"/>
      <c r="N189" s="68"/>
      <c r="O189" s="69"/>
      <c r="P189" s="68"/>
      <c r="Q189" s="68"/>
      <c r="R189" s="68"/>
      <c r="S189" s="2"/>
    </row>
    <row r="190" spans="1:19" ht="21" hidden="1" outlineLevel="1" x14ac:dyDescent="0.5">
      <c r="A190" s="2"/>
      <c r="B190" s="2"/>
      <c r="C190" s="2"/>
      <c r="D190" s="2"/>
      <c r="E190" s="2"/>
      <c r="F190" s="68"/>
      <c r="G190" s="69"/>
      <c r="H190" s="68"/>
      <c r="I190" s="68"/>
      <c r="J190" s="68"/>
      <c r="K190" s="68"/>
      <c r="L190" s="68"/>
      <c r="M190" s="68"/>
      <c r="N190" s="68"/>
      <c r="O190" s="69"/>
      <c r="P190" s="68"/>
      <c r="Q190" s="68"/>
      <c r="R190" s="68"/>
      <c r="S190" s="2"/>
    </row>
    <row r="191" spans="1:19" ht="21" hidden="1" outlineLevel="1" x14ac:dyDescent="0.5">
      <c r="A191" s="2"/>
      <c r="B191" s="2"/>
      <c r="C191" s="2"/>
      <c r="D191" s="2"/>
      <c r="E191" s="2"/>
      <c r="F191" s="68"/>
      <c r="G191" s="69"/>
      <c r="H191" s="68"/>
      <c r="I191" s="68"/>
      <c r="J191" s="68"/>
      <c r="K191" s="68"/>
      <c r="L191" s="68"/>
      <c r="M191" s="68"/>
      <c r="N191" s="68"/>
      <c r="O191" s="69"/>
      <c r="P191" s="68"/>
      <c r="Q191" s="68"/>
      <c r="R191" s="68"/>
      <c r="S191" s="2"/>
    </row>
    <row r="192" spans="1:19" ht="21" hidden="1" outlineLevel="1" x14ac:dyDescent="0.5">
      <c r="A192" s="2"/>
      <c r="B192" s="2"/>
      <c r="C192" s="2"/>
      <c r="D192" s="2"/>
      <c r="E192" s="2"/>
      <c r="F192" s="68"/>
      <c r="G192" s="69"/>
      <c r="H192" s="68"/>
      <c r="I192" s="68"/>
      <c r="J192" s="68"/>
      <c r="K192" s="68"/>
      <c r="L192" s="68"/>
      <c r="M192" s="68"/>
      <c r="N192" s="68"/>
      <c r="O192" s="69"/>
      <c r="P192" s="68"/>
      <c r="Q192" s="68"/>
      <c r="R192" s="68"/>
      <c r="S192" s="2"/>
    </row>
    <row r="193" spans="1:19" ht="21" hidden="1" outlineLevel="1" x14ac:dyDescent="0.5">
      <c r="A193" s="2"/>
      <c r="B193" s="2"/>
      <c r="C193" s="2"/>
      <c r="D193" s="2"/>
      <c r="E193" s="2"/>
      <c r="F193" s="68"/>
      <c r="G193" s="69"/>
      <c r="H193" s="68"/>
      <c r="I193" s="68"/>
      <c r="J193" s="68"/>
      <c r="K193" s="68"/>
      <c r="L193" s="68"/>
      <c r="M193" s="68"/>
      <c r="N193" s="68"/>
      <c r="O193" s="69"/>
      <c r="P193" s="68"/>
      <c r="Q193" s="68"/>
      <c r="R193" s="68"/>
      <c r="S193" s="2"/>
    </row>
    <row r="194" spans="1:19" ht="21" hidden="1" outlineLevel="1" x14ac:dyDescent="0.5">
      <c r="A194" s="2"/>
      <c r="B194" s="2"/>
      <c r="C194" s="2"/>
      <c r="D194" s="2"/>
      <c r="E194" s="2"/>
      <c r="F194" s="68"/>
      <c r="G194" s="69"/>
      <c r="H194" s="68"/>
      <c r="I194" s="68"/>
      <c r="J194" s="68"/>
      <c r="K194" s="68"/>
      <c r="L194" s="68"/>
      <c r="M194" s="68"/>
      <c r="N194" s="68"/>
      <c r="O194" s="69"/>
      <c r="P194" s="68"/>
      <c r="Q194" s="68"/>
      <c r="R194" s="68"/>
      <c r="S194" s="2"/>
    </row>
    <row r="195" spans="1:19" ht="21" hidden="1" outlineLevel="1" x14ac:dyDescent="0.5">
      <c r="A195" s="2"/>
      <c r="B195" s="2"/>
      <c r="C195" s="2"/>
      <c r="D195" s="2"/>
      <c r="E195" s="2"/>
      <c r="F195" s="68"/>
      <c r="G195" s="69"/>
      <c r="H195" s="68"/>
      <c r="I195" s="68"/>
      <c r="J195" s="68"/>
      <c r="K195" s="68"/>
      <c r="L195" s="68"/>
      <c r="M195" s="68"/>
      <c r="N195" s="68"/>
      <c r="O195" s="69"/>
      <c r="P195" s="68"/>
      <c r="Q195" s="68"/>
      <c r="R195" s="68"/>
      <c r="S195" s="2"/>
    </row>
    <row r="196" spans="1:19" ht="21" hidden="1" outlineLevel="1" x14ac:dyDescent="0.5">
      <c r="A196" s="2"/>
      <c r="B196" s="2"/>
      <c r="C196" s="2"/>
      <c r="D196" s="2"/>
      <c r="E196" s="2"/>
      <c r="F196" s="68"/>
      <c r="G196" s="69"/>
      <c r="H196" s="68"/>
      <c r="I196" s="68"/>
      <c r="J196" s="68"/>
      <c r="K196" s="68"/>
      <c r="L196" s="68"/>
      <c r="M196" s="68"/>
      <c r="N196" s="68"/>
      <c r="O196" s="69"/>
      <c r="P196" s="68"/>
      <c r="Q196" s="68"/>
      <c r="R196" s="68"/>
      <c r="S196" s="2"/>
    </row>
    <row r="197" spans="1:19" ht="21" hidden="1" outlineLevel="1" x14ac:dyDescent="0.5">
      <c r="A197" s="2"/>
      <c r="B197" s="2"/>
      <c r="C197" s="2"/>
      <c r="D197" s="2"/>
      <c r="E197" s="2"/>
      <c r="F197" s="68"/>
      <c r="G197" s="69"/>
      <c r="H197" s="68"/>
      <c r="I197" s="68"/>
      <c r="J197" s="68"/>
      <c r="K197" s="68"/>
      <c r="L197" s="68"/>
      <c r="M197" s="68"/>
      <c r="N197" s="68"/>
      <c r="O197" s="69"/>
      <c r="P197" s="68"/>
      <c r="Q197" s="68"/>
      <c r="R197" s="68"/>
      <c r="S197" s="2"/>
    </row>
    <row r="198" spans="1:19" ht="21" hidden="1" outlineLevel="1" x14ac:dyDescent="0.5">
      <c r="A198" s="2"/>
      <c r="B198" s="2"/>
      <c r="C198" s="2"/>
      <c r="D198" s="2"/>
      <c r="E198" s="2"/>
      <c r="F198" s="68"/>
      <c r="G198" s="69"/>
      <c r="H198" s="68"/>
      <c r="I198" s="68"/>
      <c r="J198" s="68"/>
      <c r="K198" s="68"/>
      <c r="L198" s="68"/>
      <c r="M198" s="68"/>
      <c r="N198" s="68"/>
      <c r="O198" s="69"/>
      <c r="P198" s="68"/>
      <c r="Q198" s="68"/>
      <c r="R198" s="68"/>
      <c r="S198" s="2"/>
    </row>
    <row r="199" spans="1:19" ht="21" hidden="1" outlineLevel="1" x14ac:dyDescent="0.5">
      <c r="A199" s="2"/>
      <c r="B199" s="2"/>
      <c r="C199" s="2"/>
      <c r="D199" s="2"/>
      <c r="E199" s="2"/>
      <c r="F199" s="68"/>
      <c r="G199" s="69"/>
      <c r="H199" s="68"/>
      <c r="I199" s="68"/>
      <c r="J199" s="68"/>
      <c r="K199" s="68"/>
      <c r="L199" s="68"/>
      <c r="M199" s="68"/>
      <c r="N199" s="68"/>
      <c r="O199" s="69"/>
      <c r="P199" s="68"/>
      <c r="Q199" s="68"/>
      <c r="R199" s="68"/>
      <c r="S199" s="2"/>
    </row>
    <row r="200" spans="1:19" ht="14.25" customHeight="1" collapsed="1" x14ac:dyDescent="0.5">
      <c r="A200" s="2"/>
      <c r="B200" s="2"/>
      <c r="C200" s="2"/>
      <c r="D200" s="2"/>
      <c r="E200" s="2"/>
      <c r="F200" s="68"/>
      <c r="G200" s="69"/>
      <c r="H200" s="68"/>
      <c r="I200" s="68"/>
      <c r="J200" s="68"/>
      <c r="K200" s="68"/>
      <c r="L200" s="68"/>
      <c r="M200" s="68"/>
      <c r="N200" s="68"/>
      <c r="O200" s="69"/>
      <c r="P200" s="68"/>
      <c r="Q200" s="68"/>
      <c r="R200" s="68"/>
      <c r="S200" s="2"/>
    </row>
    <row r="201" spans="1:19" ht="23.5" x14ac:dyDescent="0.35">
      <c r="A201" s="2"/>
      <c r="B201" s="2"/>
      <c r="C201" s="2"/>
      <c r="D201" s="66" t="s">
        <v>409</v>
      </c>
      <c r="E201" s="67"/>
      <c r="F201" s="67"/>
      <c r="G201" s="67"/>
      <c r="H201" s="67"/>
      <c r="I201" s="67"/>
      <c r="J201" s="67"/>
      <c r="K201" s="67"/>
      <c r="L201" s="67"/>
      <c r="M201" s="67"/>
      <c r="N201" s="67"/>
      <c r="O201" s="67"/>
      <c r="P201" s="67"/>
      <c r="Q201" s="67"/>
      <c r="R201" s="67"/>
      <c r="S201" s="2"/>
    </row>
    <row r="202" spans="1:19" hidden="1" outlineLevel="2" x14ac:dyDescent="0.35">
      <c r="A202" s="2"/>
      <c r="B202" s="2"/>
      <c r="C202" s="2"/>
      <c r="D202" s="2"/>
      <c r="E202" s="2"/>
      <c r="F202" s="2"/>
      <c r="G202" s="2"/>
      <c r="H202" s="2"/>
      <c r="I202" s="2"/>
      <c r="J202" s="2"/>
      <c r="K202" s="2"/>
      <c r="L202" s="2"/>
      <c r="M202" s="2"/>
      <c r="N202" s="2"/>
      <c r="O202" s="2"/>
      <c r="P202" s="2"/>
      <c r="Q202" s="2"/>
      <c r="R202" s="2"/>
      <c r="S202" s="2"/>
    </row>
    <row r="203" spans="1:19" ht="21" hidden="1" outlineLevel="2" x14ac:dyDescent="0.5">
      <c r="A203" s="2"/>
      <c r="B203" s="2"/>
      <c r="C203" s="2"/>
      <c r="D203" s="2"/>
      <c r="E203" s="2"/>
      <c r="F203" s="69" t="s">
        <v>400</v>
      </c>
      <c r="G203" s="2"/>
      <c r="H203" s="68"/>
      <c r="I203" s="68"/>
      <c r="J203" s="68"/>
      <c r="K203" s="68"/>
      <c r="L203" s="68"/>
      <c r="M203" s="68"/>
      <c r="N203" s="69" t="s">
        <v>401</v>
      </c>
      <c r="O203" s="2"/>
      <c r="P203" s="68"/>
      <c r="Q203" s="68"/>
      <c r="R203" s="68"/>
      <c r="S203" s="2"/>
    </row>
    <row r="204" spans="1:19" ht="21" hidden="1" outlineLevel="2" x14ac:dyDescent="0.5">
      <c r="A204" s="2"/>
      <c r="B204" s="2"/>
      <c r="C204" s="2"/>
      <c r="D204" s="2"/>
      <c r="E204" s="2"/>
      <c r="F204" s="68"/>
      <c r="G204" s="69"/>
      <c r="H204" s="68"/>
      <c r="I204" s="68"/>
      <c r="J204" s="68"/>
      <c r="K204" s="68"/>
      <c r="L204" s="68"/>
      <c r="M204" s="68"/>
      <c r="N204" s="68"/>
      <c r="O204" s="69"/>
      <c r="P204" s="68"/>
      <c r="Q204" s="68"/>
      <c r="R204" s="68"/>
      <c r="S204" s="2"/>
    </row>
    <row r="205" spans="1:19" ht="21" hidden="1" outlineLevel="2" x14ac:dyDescent="0.5">
      <c r="A205" s="2"/>
      <c r="B205" s="2"/>
      <c r="C205" s="2"/>
      <c r="D205" s="2"/>
      <c r="E205" s="2"/>
      <c r="F205" s="68"/>
      <c r="G205" s="69"/>
      <c r="H205" s="68"/>
      <c r="I205" s="68"/>
      <c r="J205" s="68"/>
      <c r="K205" s="68"/>
      <c r="L205" s="68"/>
      <c r="M205" s="68"/>
      <c r="N205" s="68"/>
      <c r="O205" s="69"/>
      <c r="P205" s="68"/>
      <c r="Q205" s="68"/>
      <c r="R205" s="68"/>
      <c r="S205" s="2"/>
    </row>
    <row r="206" spans="1:19" ht="21" hidden="1" outlineLevel="2" x14ac:dyDescent="0.5">
      <c r="A206" s="2"/>
      <c r="B206" s="2"/>
      <c r="C206" s="2"/>
      <c r="D206" s="2"/>
      <c r="E206" s="2"/>
      <c r="F206" s="68"/>
      <c r="G206" s="69"/>
      <c r="H206" s="68"/>
      <c r="I206" s="68"/>
      <c r="J206" s="68"/>
      <c r="K206" s="68"/>
      <c r="L206" s="68"/>
      <c r="M206" s="68"/>
      <c r="N206" s="68"/>
      <c r="O206" s="69"/>
      <c r="P206" s="68"/>
      <c r="Q206" s="68"/>
      <c r="R206" s="68"/>
      <c r="S206" s="2"/>
    </row>
    <row r="207" spans="1:19" ht="21" hidden="1" outlineLevel="2" x14ac:dyDescent="0.5">
      <c r="A207" s="2"/>
      <c r="B207" s="2"/>
      <c r="C207" s="2"/>
      <c r="D207" s="2"/>
      <c r="E207" s="2"/>
      <c r="F207" s="68"/>
      <c r="G207" s="69"/>
      <c r="H207" s="68"/>
      <c r="I207" s="68"/>
      <c r="J207" s="68"/>
      <c r="K207" s="68"/>
      <c r="L207" s="68"/>
      <c r="M207" s="68"/>
      <c r="N207" s="68"/>
      <c r="O207" s="69"/>
      <c r="P207" s="68"/>
      <c r="Q207" s="68"/>
      <c r="R207" s="68"/>
      <c r="S207" s="2"/>
    </row>
    <row r="208" spans="1:19" ht="21" hidden="1" outlineLevel="2" x14ac:dyDescent="0.5">
      <c r="A208" s="2"/>
      <c r="B208" s="2"/>
      <c r="C208" s="2"/>
      <c r="D208" s="2"/>
      <c r="E208" s="2"/>
      <c r="F208" s="68"/>
      <c r="G208" s="69"/>
      <c r="H208" s="68"/>
      <c r="I208" s="68"/>
      <c r="J208" s="68"/>
      <c r="K208" s="68"/>
      <c r="L208" s="68"/>
      <c r="M208" s="68"/>
      <c r="N208" s="68"/>
      <c r="O208" s="69"/>
      <c r="P208" s="68"/>
      <c r="Q208" s="68"/>
      <c r="R208" s="68"/>
      <c r="S208" s="2"/>
    </row>
    <row r="209" spans="1:19" ht="21" hidden="1" outlineLevel="2" x14ac:dyDescent="0.5">
      <c r="A209" s="2"/>
      <c r="B209" s="2"/>
      <c r="C209" s="2"/>
      <c r="D209" s="2"/>
      <c r="E209" s="2"/>
      <c r="F209" s="68"/>
      <c r="G209" s="69"/>
      <c r="H209" s="68"/>
      <c r="I209" s="68"/>
      <c r="J209" s="68"/>
      <c r="K209" s="68"/>
      <c r="L209" s="68"/>
      <c r="M209" s="68"/>
      <c r="N209" s="68"/>
      <c r="O209" s="69"/>
      <c r="P209" s="68"/>
      <c r="Q209" s="68"/>
      <c r="R209" s="68"/>
      <c r="S209" s="2"/>
    </row>
    <row r="210" spans="1:19" ht="21" hidden="1" outlineLevel="2" x14ac:dyDescent="0.5">
      <c r="A210" s="2"/>
      <c r="B210" s="2"/>
      <c r="C210" s="2"/>
      <c r="D210" s="2"/>
      <c r="E210" s="2"/>
      <c r="F210" s="68"/>
      <c r="G210" s="69"/>
      <c r="H210" s="68"/>
      <c r="I210" s="68"/>
      <c r="J210" s="68"/>
      <c r="K210" s="68"/>
      <c r="L210" s="68"/>
      <c r="M210" s="68"/>
      <c r="N210" s="68"/>
      <c r="O210" s="69"/>
      <c r="P210" s="68"/>
      <c r="Q210" s="68"/>
      <c r="R210" s="68"/>
      <c r="S210" s="2"/>
    </row>
    <row r="211" spans="1:19" ht="21" hidden="1" outlineLevel="2" x14ac:dyDescent="0.5">
      <c r="A211" s="2"/>
      <c r="B211" s="2"/>
      <c r="C211" s="2"/>
      <c r="D211" s="2"/>
      <c r="E211" s="2"/>
      <c r="F211" s="68"/>
      <c r="G211" s="69"/>
      <c r="H211" s="68"/>
      <c r="I211" s="68"/>
      <c r="J211" s="68"/>
      <c r="K211" s="68"/>
      <c r="L211" s="68"/>
      <c r="M211" s="68"/>
      <c r="N211" s="68"/>
      <c r="O211" s="69"/>
      <c r="P211" s="68"/>
      <c r="Q211" s="68"/>
      <c r="R211" s="68"/>
      <c r="S211" s="2"/>
    </row>
    <row r="212" spans="1:19" ht="21" hidden="1" outlineLevel="2" x14ac:dyDescent="0.5">
      <c r="A212" s="2"/>
      <c r="B212" s="2"/>
      <c r="C212" s="2"/>
      <c r="D212" s="2"/>
      <c r="E212" s="2"/>
      <c r="F212" s="68"/>
      <c r="G212" s="69"/>
      <c r="H212" s="68"/>
      <c r="I212" s="68"/>
      <c r="J212" s="68"/>
      <c r="K212" s="68"/>
      <c r="L212" s="68"/>
      <c r="M212" s="68"/>
      <c r="N212" s="68"/>
      <c r="O212" s="69"/>
      <c r="P212" s="68"/>
      <c r="Q212" s="68"/>
      <c r="R212" s="68"/>
      <c r="S212" s="2"/>
    </row>
    <row r="213" spans="1:19" ht="21" hidden="1" outlineLevel="2" x14ac:dyDescent="0.5">
      <c r="A213" s="2"/>
      <c r="B213" s="2"/>
      <c r="C213" s="2"/>
      <c r="D213" s="2"/>
      <c r="E213" s="2"/>
      <c r="F213" s="68"/>
      <c r="G213" s="69"/>
      <c r="H213" s="68"/>
      <c r="I213" s="68"/>
      <c r="J213" s="68"/>
      <c r="K213" s="68"/>
      <c r="L213" s="68"/>
      <c r="M213" s="68"/>
      <c r="N213" s="68"/>
      <c r="O213" s="69"/>
      <c r="P213" s="68"/>
      <c r="Q213" s="68"/>
      <c r="R213" s="68"/>
      <c r="S213" s="2"/>
    </row>
    <row r="214" spans="1:19" ht="21" hidden="1" outlineLevel="2" x14ac:dyDescent="0.5">
      <c r="A214" s="2"/>
      <c r="B214" s="2"/>
      <c r="C214" s="2"/>
      <c r="D214" s="2"/>
      <c r="E214" s="2"/>
      <c r="F214" s="68"/>
      <c r="G214" s="69"/>
      <c r="H214" s="68"/>
      <c r="I214" s="68"/>
      <c r="J214" s="68"/>
      <c r="K214" s="68"/>
      <c r="L214" s="68"/>
      <c r="M214" s="68"/>
      <c r="N214" s="68"/>
      <c r="O214" s="69"/>
      <c r="P214" s="68"/>
      <c r="Q214" s="68"/>
      <c r="R214" s="68"/>
      <c r="S214" s="2"/>
    </row>
    <row r="215" spans="1:19" ht="21" hidden="1" outlineLevel="2" x14ac:dyDescent="0.5">
      <c r="A215" s="2"/>
      <c r="B215" s="2"/>
      <c r="C215" s="2"/>
      <c r="D215" s="2"/>
      <c r="E215" s="2"/>
      <c r="F215" s="68"/>
      <c r="G215" s="69"/>
      <c r="H215" s="68"/>
      <c r="I215" s="68"/>
      <c r="J215" s="68"/>
      <c r="K215" s="68"/>
      <c r="L215" s="68"/>
      <c r="M215" s="68"/>
      <c r="N215" s="68"/>
      <c r="O215" s="69"/>
      <c r="P215" s="68"/>
      <c r="Q215" s="68"/>
      <c r="R215" s="68"/>
      <c r="S215" s="2"/>
    </row>
    <row r="216" spans="1:19" ht="21" hidden="1" outlineLevel="2" x14ac:dyDescent="0.5">
      <c r="A216" s="2"/>
      <c r="B216" s="2"/>
      <c r="C216" s="2"/>
      <c r="D216" s="2"/>
      <c r="E216" s="2"/>
      <c r="F216" s="68"/>
      <c r="G216" s="69"/>
      <c r="H216" s="68"/>
      <c r="I216" s="68"/>
      <c r="J216" s="68"/>
      <c r="K216" s="68"/>
      <c r="L216" s="68"/>
      <c r="M216" s="68"/>
      <c r="N216" s="68"/>
      <c r="O216" s="69"/>
      <c r="P216" s="68"/>
      <c r="Q216" s="68"/>
      <c r="R216" s="68"/>
      <c r="S216" s="2"/>
    </row>
    <row r="217" spans="1:19" ht="21" hidden="1" outlineLevel="2" x14ac:dyDescent="0.5">
      <c r="A217" s="2"/>
      <c r="B217" s="2"/>
      <c r="C217" s="2"/>
      <c r="D217" s="2"/>
      <c r="E217" s="2"/>
      <c r="F217" s="68"/>
      <c r="G217" s="69"/>
      <c r="H217" s="68"/>
      <c r="I217" s="68"/>
      <c r="J217" s="68"/>
      <c r="K217" s="68"/>
      <c r="L217" s="68"/>
      <c r="M217" s="68"/>
      <c r="N217" s="68"/>
      <c r="O217" s="69"/>
      <c r="P217" s="68"/>
      <c r="Q217" s="68"/>
      <c r="R217" s="68"/>
      <c r="S217" s="2"/>
    </row>
    <row r="218" spans="1:19" ht="21" hidden="1" outlineLevel="2" x14ac:dyDescent="0.5">
      <c r="A218" s="2"/>
      <c r="B218" s="2"/>
      <c r="C218" s="2"/>
      <c r="D218" s="2"/>
      <c r="E218" s="2"/>
      <c r="F218" s="68"/>
      <c r="G218" s="69"/>
      <c r="H218" s="68"/>
      <c r="I218" s="68"/>
      <c r="J218" s="68"/>
      <c r="K218" s="68"/>
      <c r="L218" s="68"/>
      <c r="M218" s="68"/>
      <c r="N218" s="68"/>
      <c r="O218" s="69"/>
      <c r="P218" s="68"/>
      <c r="Q218" s="68"/>
      <c r="R218" s="68"/>
      <c r="S218" s="2"/>
    </row>
    <row r="219" spans="1:19" ht="21" collapsed="1" x14ac:dyDescent="0.5">
      <c r="A219" s="2"/>
      <c r="B219" s="2"/>
      <c r="C219" s="2"/>
      <c r="D219" s="2"/>
      <c r="E219" s="2"/>
      <c r="F219" s="68"/>
      <c r="G219" s="69"/>
      <c r="H219" s="68"/>
      <c r="I219" s="68"/>
      <c r="J219" s="68"/>
      <c r="K219" s="68"/>
      <c r="L219" s="68"/>
      <c r="M219" s="68"/>
      <c r="N219" s="68"/>
      <c r="O219" s="69"/>
      <c r="P219" s="68"/>
      <c r="Q219" s="68"/>
      <c r="R219" s="68"/>
      <c r="S219" s="2"/>
    </row>
    <row r="220" spans="1:19" ht="21" hidden="1" x14ac:dyDescent="0.5">
      <c r="A220" s="2"/>
      <c r="B220" s="2"/>
      <c r="C220" s="2"/>
      <c r="D220" s="2"/>
      <c r="E220" s="2"/>
      <c r="F220" s="68"/>
      <c r="G220" s="69"/>
      <c r="H220" s="68"/>
      <c r="I220" s="68"/>
      <c r="J220" s="68"/>
      <c r="K220" s="68"/>
      <c r="L220" s="68"/>
      <c r="M220" s="68"/>
      <c r="N220" s="68"/>
      <c r="O220" s="69"/>
      <c r="P220" s="68"/>
      <c r="Q220" s="68"/>
      <c r="R220" s="68"/>
      <c r="S220" s="2"/>
    </row>
    <row r="221" spans="1:19" ht="21" hidden="1" x14ac:dyDescent="0.5">
      <c r="A221" s="2"/>
      <c r="B221" s="2"/>
      <c r="C221" s="2"/>
      <c r="D221" s="2"/>
      <c r="E221" s="2"/>
      <c r="F221" s="68"/>
      <c r="G221" s="69"/>
      <c r="H221" s="68"/>
      <c r="I221" s="68"/>
      <c r="J221" s="68"/>
      <c r="K221" s="68"/>
      <c r="L221" s="68"/>
      <c r="M221" s="68"/>
      <c r="N221" s="68"/>
      <c r="O221" s="69"/>
      <c r="P221" s="68"/>
      <c r="Q221" s="68"/>
      <c r="R221" s="68"/>
      <c r="S221" s="2"/>
    </row>
    <row r="222" spans="1:19" ht="21" hidden="1" x14ac:dyDescent="0.5">
      <c r="A222" s="2"/>
      <c r="B222" s="2"/>
      <c r="C222" s="2"/>
      <c r="D222" s="2"/>
      <c r="E222" s="2"/>
      <c r="F222" s="68"/>
      <c r="G222" s="69"/>
      <c r="H222" s="68"/>
      <c r="I222" s="68"/>
      <c r="J222" s="68"/>
      <c r="K222" s="68"/>
      <c r="L222" s="68"/>
      <c r="M222" s="68"/>
      <c r="N222" s="68"/>
      <c r="O222" s="69"/>
      <c r="P222" s="68"/>
      <c r="Q222" s="68"/>
      <c r="R222" s="68"/>
      <c r="S222" s="2"/>
    </row>
    <row r="223" spans="1:19" ht="21" hidden="1" x14ac:dyDescent="0.5">
      <c r="A223" s="2"/>
      <c r="B223" s="2"/>
      <c r="C223" s="2"/>
      <c r="D223" s="2"/>
      <c r="E223" s="2"/>
      <c r="F223" s="68"/>
      <c r="G223" s="69"/>
      <c r="H223" s="68"/>
      <c r="I223" s="68"/>
      <c r="J223" s="68"/>
      <c r="K223" s="68"/>
      <c r="L223" s="68"/>
      <c r="M223" s="68"/>
      <c r="N223" s="68"/>
      <c r="O223" s="69"/>
      <c r="P223" s="68"/>
      <c r="Q223" s="68"/>
      <c r="R223" s="68"/>
      <c r="S223" s="2"/>
    </row>
    <row r="224" spans="1:19" ht="21" hidden="1" x14ac:dyDescent="0.5">
      <c r="A224" s="2"/>
      <c r="B224" s="2"/>
      <c r="C224" s="2"/>
      <c r="D224" s="2"/>
      <c r="E224" s="2"/>
      <c r="F224" s="68"/>
      <c r="G224" s="69"/>
      <c r="H224" s="68"/>
      <c r="I224" s="68"/>
      <c r="J224" s="68"/>
      <c r="K224" s="68"/>
      <c r="L224" s="68"/>
      <c r="M224" s="68"/>
      <c r="N224" s="68"/>
      <c r="O224" s="69"/>
      <c r="P224" s="68"/>
      <c r="Q224" s="68"/>
      <c r="R224" s="68"/>
      <c r="S224" s="2"/>
    </row>
    <row r="225" spans="1:19" ht="21" hidden="1" x14ac:dyDescent="0.5">
      <c r="A225" s="2"/>
      <c r="B225" s="2"/>
      <c r="C225" s="2"/>
      <c r="D225" s="2"/>
      <c r="E225" s="2"/>
      <c r="F225" s="68"/>
      <c r="G225" s="69"/>
      <c r="H225" s="68"/>
      <c r="I225" s="68"/>
      <c r="J225" s="68"/>
      <c r="K225" s="68"/>
      <c r="L225" s="68"/>
      <c r="M225" s="68"/>
      <c r="N225" s="68"/>
      <c r="O225" s="69"/>
      <c r="P225" s="68"/>
      <c r="Q225" s="68"/>
      <c r="R225" s="68"/>
      <c r="S225" s="2"/>
    </row>
    <row r="226" spans="1:19" ht="21" hidden="1" x14ac:dyDescent="0.5">
      <c r="A226" s="2"/>
      <c r="B226" s="2"/>
      <c r="C226" s="2"/>
      <c r="D226" s="2"/>
      <c r="E226" s="2"/>
      <c r="F226" s="68"/>
      <c r="G226" s="69"/>
      <c r="H226" s="68"/>
      <c r="I226" s="68"/>
      <c r="J226" s="68"/>
      <c r="K226" s="68"/>
      <c r="L226" s="68"/>
      <c r="M226" s="68"/>
      <c r="N226" s="68"/>
      <c r="O226" s="69"/>
      <c r="P226" s="68"/>
      <c r="Q226" s="68"/>
      <c r="R226" s="68"/>
      <c r="S226" s="2"/>
    </row>
    <row r="227" spans="1:19" ht="21" hidden="1" x14ac:dyDescent="0.5">
      <c r="A227" s="2"/>
      <c r="B227" s="2"/>
      <c r="C227" s="2"/>
      <c r="D227" s="2"/>
      <c r="E227" s="2"/>
      <c r="F227" s="68"/>
      <c r="G227" s="69"/>
      <c r="H227" s="68"/>
      <c r="I227" s="68"/>
      <c r="J227" s="68"/>
      <c r="K227" s="68"/>
      <c r="L227" s="68"/>
      <c r="M227" s="68"/>
      <c r="N227" s="68"/>
      <c r="O227" s="69"/>
      <c r="P227" s="68"/>
      <c r="Q227" s="68"/>
      <c r="R227" s="68"/>
      <c r="S227" s="2"/>
    </row>
    <row r="228" spans="1:19" ht="21" hidden="1" x14ac:dyDescent="0.5">
      <c r="A228" s="2"/>
      <c r="B228" s="2"/>
      <c r="C228" s="2"/>
      <c r="D228" s="2"/>
      <c r="E228" s="2"/>
      <c r="F228" s="68"/>
      <c r="G228" s="69"/>
      <c r="H228" s="68"/>
      <c r="I228" s="68"/>
      <c r="J228" s="68"/>
      <c r="K228" s="68"/>
      <c r="L228" s="68"/>
      <c r="M228" s="68"/>
      <c r="N228" s="68"/>
      <c r="O228" s="69"/>
      <c r="P228" s="68"/>
      <c r="Q228" s="68"/>
      <c r="R228" s="68"/>
      <c r="S228" s="2"/>
    </row>
    <row r="229" spans="1:19" ht="21" hidden="1" x14ac:dyDescent="0.5">
      <c r="A229" s="2"/>
      <c r="B229" s="2"/>
      <c r="C229" s="2"/>
      <c r="D229" s="2"/>
      <c r="E229" s="2"/>
      <c r="F229" s="68"/>
      <c r="G229" s="69"/>
      <c r="H229" s="68"/>
      <c r="I229" s="68"/>
      <c r="J229" s="68"/>
      <c r="K229" s="68"/>
      <c r="L229" s="68"/>
      <c r="M229" s="68"/>
      <c r="N229" s="68"/>
      <c r="O229" s="69"/>
      <c r="P229" s="68"/>
      <c r="Q229" s="68"/>
      <c r="R229" s="68"/>
      <c r="S229" s="2"/>
    </row>
    <row r="230" spans="1:19" ht="21" hidden="1" x14ac:dyDescent="0.5">
      <c r="A230" s="2"/>
      <c r="B230" s="2"/>
      <c r="C230" s="2"/>
      <c r="D230" s="2"/>
      <c r="E230" s="2"/>
      <c r="F230" s="68"/>
      <c r="G230" s="69"/>
      <c r="H230" s="68"/>
      <c r="I230" s="68"/>
      <c r="J230" s="68"/>
      <c r="K230" s="68"/>
      <c r="L230" s="68"/>
      <c r="M230" s="68"/>
      <c r="N230" s="68"/>
      <c r="O230" s="69"/>
      <c r="P230" s="68"/>
      <c r="Q230" s="68"/>
      <c r="R230" s="68"/>
      <c r="S230" s="2"/>
    </row>
    <row r="231" spans="1:19" ht="21" hidden="1" x14ac:dyDescent="0.5">
      <c r="A231" s="2"/>
      <c r="B231" s="2"/>
      <c r="C231" s="2"/>
      <c r="D231" s="2"/>
      <c r="E231" s="2"/>
      <c r="F231" s="68"/>
      <c r="G231" s="69"/>
      <c r="H231" s="68"/>
      <c r="I231" s="68"/>
      <c r="J231" s="68"/>
      <c r="K231" s="68"/>
      <c r="L231" s="68"/>
      <c r="M231" s="68"/>
      <c r="N231" s="68"/>
      <c r="O231" s="69"/>
      <c r="P231" s="68"/>
      <c r="Q231" s="68"/>
      <c r="R231" s="68"/>
      <c r="S231" s="2"/>
    </row>
    <row r="232" spans="1:19" ht="21" hidden="1" x14ac:dyDescent="0.5">
      <c r="A232" s="2"/>
      <c r="B232" s="2"/>
      <c r="C232" s="2"/>
      <c r="D232" s="2"/>
      <c r="E232" s="2"/>
      <c r="F232" s="68"/>
      <c r="G232" s="69"/>
      <c r="H232" s="68"/>
      <c r="I232" s="68"/>
      <c r="J232" s="68"/>
      <c r="K232" s="68"/>
      <c r="L232" s="68"/>
      <c r="M232" s="68"/>
      <c r="N232" s="68"/>
      <c r="O232" s="69"/>
      <c r="P232" s="68"/>
      <c r="Q232" s="68"/>
      <c r="R232" s="68"/>
      <c r="S232" s="2"/>
    </row>
    <row r="233" spans="1:19" ht="21" hidden="1" x14ac:dyDescent="0.5">
      <c r="A233" s="2"/>
      <c r="B233" s="2"/>
      <c r="C233" s="2"/>
      <c r="D233" s="2"/>
      <c r="E233" s="2"/>
      <c r="F233" s="68"/>
      <c r="G233" s="69"/>
      <c r="H233" s="68"/>
      <c r="I233" s="68"/>
      <c r="J233" s="68"/>
      <c r="K233" s="68"/>
      <c r="L233" s="68"/>
      <c r="M233" s="68"/>
      <c r="N233" s="68"/>
      <c r="O233" s="69"/>
      <c r="P233" s="68"/>
      <c r="Q233" s="68"/>
      <c r="R233" s="68"/>
      <c r="S233" s="2"/>
    </row>
    <row r="234" spans="1:19" ht="21" hidden="1" x14ac:dyDescent="0.5">
      <c r="A234" s="2"/>
      <c r="B234" s="2"/>
      <c r="C234" s="2"/>
      <c r="D234" s="2"/>
      <c r="E234" s="2"/>
      <c r="F234" s="68"/>
      <c r="G234" s="69"/>
      <c r="H234" s="68"/>
      <c r="I234" s="68"/>
      <c r="J234" s="68"/>
      <c r="K234" s="68"/>
      <c r="L234" s="68"/>
      <c r="M234" s="68"/>
      <c r="N234" s="68"/>
      <c r="O234" s="69"/>
      <c r="P234" s="68"/>
      <c r="Q234" s="68"/>
      <c r="R234" s="68"/>
      <c r="S234" s="2"/>
    </row>
    <row r="235" spans="1:19" ht="21" hidden="1" x14ac:dyDescent="0.5">
      <c r="A235" s="2"/>
      <c r="B235" s="2"/>
      <c r="C235" s="2"/>
      <c r="D235" s="2"/>
      <c r="E235" s="2"/>
      <c r="F235" s="68"/>
      <c r="G235" s="69"/>
      <c r="H235" s="68"/>
      <c r="I235" s="68"/>
      <c r="J235" s="68"/>
      <c r="K235" s="68"/>
      <c r="L235" s="68"/>
      <c r="M235" s="68"/>
      <c r="N235" s="68"/>
      <c r="O235" s="69"/>
      <c r="P235" s="68"/>
      <c r="Q235" s="68"/>
      <c r="R235" s="68"/>
      <c r="S235" s="2"/>
    </row>
    <row r="236" spans="1:19" ht="21" hidden="1" x14ac:dyDescent="0.5">
      <c r="A236" s="2"/>
      <c r="B236" s="2"/>
      <c r="C236" s="2"/>
      <c r="D236" s="2"/>
      <c r="E236" s="2"/>
      <c r="F236" s="68"/>
      <c r="G236" s="69"/>
      <c r="H236" s="68"/>
      <c r="I236" s="68"/>
      <c r="J236" s="68"/>
      <c r="K236" s="68"/>
      <c r="L236" s="68"/>
      <c r="M236" s="68"/>
      <c r="N236" s="68"/>
      <c r="O236" s="69"/>
      <c r="P236" s="68"/>
      <c r="Q236" s="68"/>
      <c r="R236" s="68"/>
      <c r="S236" s="2"/>
    </row>
    <row r="237" spans="1:19" ht="21" hidden="1" x14ac:dyDescent="0.5">
      <c r="A237" s="2"/>
      <c r="B237" s="2"/>
      <c r="C237" s="2"/>
      <c r="D237" s="2"/>
      <c r="E237" s="2"/>
      <c r="F237" s="68"/>
      <c r="G237" s="69"/>
      <c r="H237" s="68"/>
      <c r="I237" s="68"/>
      <c r="J237" s="68"/>
      <c r="K237" s="68"/>
      <c r="L237" s="68"/>
      <c r="M237" s="68"/>
      <c r="N237" s="68"/>
      <c r="O237" s="69"/>
      <c r="P237" s="68"/>
      <c r="Q237" s="68"/>
      <c r="R237" s="68"/>
      <c r="S237" s="2"/>
    </row>
    <row r="238" spans="1:19" ht="21" hidden="1" x14ac:dyDescent="0.5">
      <c r="A238" s="2"/>
      <c r="B238" s="2"/>
      <c r="C238" s="2"/>
      <c r="D238" s="2"/>
      <c r="E238" s="2"/>
      <c r="F238" s="68"/>
      <c r="G238" s="69"/>
      <c r="H238" s="68"/>
      <c r="I238" s="68"/>
      <c r="J238" s="68"/>
      <c r="K238" s="68"/>
      <c r="L238" s="68"/>
      <c r="M238" s="68"/>
      <c r="N238" s="68"/>
      <c r="O238" s="69"/>
      <c r="P238" s="68"/>
      <c r="Q238" s="68"/>
      <c r="R238" s="68"/>
      <c r="S238" s="2"/>
    </row>
    <row r="239" spans="1:19" ht="21" hidden="1" x14ac:dyDescent="0.5">
      <c r="A239" s="2"/>
      <c r="B239" s="2"/>
      <c r="C239" s="2"/>
      <c r="D239" s="2"/>
      <c r="E239" s="2"/>
      <c r="F239" s="68"/>
      <c r="G239" s="69"/>
      <c r="H239" s="68"/>
      <c r="I239" s="68"/>
      <c r="J239" s="68"/>
      <c r="K239" s="68"/>
      <c r="L239" s="68"/>
      <c r="M239" s="68"/>
      <c r="N239" s="68"/>
      <c r="O239" s="69"/>
      <c r="P239" s="68"/>
      <c r="Q239" s="68"/>
      <c r="R239" s="68"/>
      <c r="S239" s="2"/>
    </row>
    <row r="240" spans="1:19" ht="21" hidden="1" x14ac:dyDescent="0.5">
      <c r="A240" s="2"/>
      <c r="B240" s="2"/>
      <c r="C240" s="2"/>
      <c r="D240" s="2"/>
      <c r="E240" s="2"/>
      <c r="F240" s="68"/>
      <c r="G240" s="69"/>
      <c r="H240" s="68"/>
      <c r="I240" s="68"/>
      <c r="J240" s="68"/>
      <c r="K240" s="68"/>
      <c r="L240" s="68"/>
      <c r="M240" s="68"/>
      <c r="N240" s="68"/>
      <c r="O240" s="69"/>
      <c r="P240" s="68"/>
      <c r="Q240" s="68"/>
      <c r="R240" s="68"/>
      <c r="S240" s="2"/>
    </row>
    <row r="241" spans="1:19" ht="21" hidden="1" x14ac:dyDescent="0.5">
      <c r="A241" s="2"/>
      <c r="B241" s="2"/>
      <c r="C241" s="2"/>
      <c r="D241" s="2"/>
      <c r="E241" s="2"/>
      <c r="F241" s="68"/>
      <c r="G241" s="69"/>
      <c r="H241" s="68"/>
      <c r="I241" s="68"/>
      <c r="J241" s="68"/>
      <c r="K241" s="68"/>
      <c r="L241" s="68"/>
      <c r="M241" s="68"/>
      <c r="N241" s="68"/>
      <c r="O241" s="69"/>
      <c r="P241" s="68"/>
      <c r="Q241" s="68"/>
      <c r="R241" s="68"/>
      <c r="S241" s="2"/>
    </row>
    <row r="242" spans="1:19" ht="21" hidden="1" x14ac:dyDescent="0.5">
      <c r="A242" s="2"/>
      <c r="B242" s="2"/>
      <c r="C242" s="2"/>
      <c r="D242" s="2"/>
      <c r="E242" s="2"/>
      <c r="F242" s="68"/>
      <c r="G242" s="69"/>
      <c r="H242" s="68"/>
      <c r="I242" s="68"/>
      <c r="J242" s="68"/>
      <c r="K242" s="68"/>
      <c r="L242" s="68"/>
      <c r="M242" s="68"/>
      <c r="N242" s="68"/>
      <c r="O242" s="69"/>
      <c r="P242" s="68"/>
      <c r="Q242" s="68"/>
      <c r="R242" s="68"/>
      <c r="S242" s="2"/>
    </row>
    <row r="243" spans="1:19" ht="21" hidden="1" x14ac:dyDescent="0.5">
      <c r="A243" s="2"/>
      <c r="B243" s="2"/>
      <c r="C243" s="2"/>
      <c r="D243" s="2"/>
      <c r="E243" s="2"/>
      <c r="F243" s="68"/>
      <c r="G243" s="69"/>
      <c r="H243" s="68"/>
      <c r="I243" s="68"/>
      <c r="J243" s="68"/>
      <c r="K243" s="68"/>
      <c r="L243" s="68"/>
      <c r="M243" s="68"/>
      <c r="N243" s="68"/>
      <c r="O243" s="69"/>
      <c r="P243" s="68"/>
      <c r="Q243" s="68"/>
      <c r="R243" s="68"/>
      <c r="S243" s="2"/>
    </row>
    <row r="244" spans="1:19" ht="21" hidden="1" x14ac:dyDescent="0.5">
      <c r="A244" s="2"/>
      <c r="B244" s="2"/>
      <c r="C244" s="2"/>
      <c r="D244" s="2"/>
      <c r="E244" s="2"/>
      <c r="F244" s="68"/>
      <c r="G244" s="69"/>
      <c r="H244" s="68"/>
      <c r="I244" s="68"/>
      <c r="J244" s="68"/>
      <c r="K244" s="68"/>
      <c r="L244" s="68"/>
      <c r="M244" s="68"/>
      <c r="N244" s="68"/>
      <c r="O244" s="69"/>
      <c r="P244" s="68"/>
      <c r="Q244" s="68"/>
      <c r="R244" s="68"/>
      <c r="S244" s="2"/>
    </row>
    <row r="245" spans="1:19" ht="21" hidden="1" x14ac:dyDescent="0.5">
      <c r="A245" s="2"/>
      <c r="B245" s="2"/>
      <c r="C245" s="2"/>
      <c r="D245" s="2"/>
      <c r="E245" s="2"/>
      <c r="F245" s="68"/>
      <c r="G245" s="69"/>
      <c r="H245" s="68"/>
      <c r="I245" s="68"/>
      <c r="J245" s="68"/>
      <c r="K245" s="68"/>
      <c r="L245" s="68"/>
      <c r="M245" s="68"/>
      <c r="N245" s="68"/>
      <c r="O245" s="69"/>
      <c r="P245" s="68"/>
      <c r="Q245" s="68"/>
      <c r="R245" s="68"/>
      <c r="S245" s="2"/>
    </row>
    <row r="246" spans="1:19" ht="21" hidden="1" x14ac:dyDescent="0.5">
      <c r="A246" s="2"/>
      <c r="B246" s="2"/>
      <c r="C246" s="2"/>
      <c r="D246" s="2"/>
      <c r="E246" s="2"/>
      <c r="F246" s="68"/>
      <c r="G246" s="69"/>
      <c r="H246" s="68"/>
      <c r="I246" s="68"/>
      <c r="J246" s="68"/>
      <c r="K246" s="68"/>
      <c r="L246" s="68"/>
      <c r="M246" s="68"/>
      <c r="N246" s="68"/>
      <c r="O246" s="69"/>
      <c r="P246" s="68"/>
      <c r="Q246" s="68"/>
      <c r="R246" s="68"/>
      <c r="S246" s="2"/>
    </row>
    <row r="247" spans="1:19" ht="21" hidden="1" x14ac:dyDescent="0.5">
      <c r="A247" s="2"/>
      <c r="B247" s="2"/>
      <c r="C247" s="2"/>
      <c r="D247" s="2"/>
      <c r="E247" s="2"/>
      <c r="F247" s="68"/>
      <c r="G247" s="69"/>
      <c r="H247" s="68"/>
      <c r="I247" s="68"/>
      <c r="J247" s="68"/>
      <c r="K247" s="68"/>
      <c r="L247" s="68"/>
      <c r="M247" s="68"/>
      <c r="N247" s="68"/>
      <c r="O247" s="69"/>
      <c r="P247" s="68"/>
      <c r="Q247" s="68"/>
      <c r="R247" s="68"/>
      <c r="S247" s="2"/>
    </row>
    <row r="248" spans="1:19" ht="21" hidden="1" x14ac:dyDescent="0.5">
      <c r="A248" s="2"/>
      <c r="B248" s="2"/>
      <c r="C248" s="2"/>
      <c r="D248" s="2"/>
      <c r="E248" s="2"/>
      <c r="F248" s="68"/>
      <c r="G248" s="69"/>
      <c r="H248" s="68"/>
      <c r="I248" s="68"/>
      <c r="J248" s="68"/>
      <c r="K248" s="68"/>
      <c r="L248" s="68"/>
      <c r="M248" s="68"/>
      <c r="N248" s="68"/>
      <c r="O248" s="69"/>
      <c r="P248" s="68"/>
      <c r="Q248" s="68"/>
      <c r="R248" s="68"/>
      <c r="S248" s="2"/>
    </row>
    <row r="249" spans="1:19" ht="21" hidden="1" x14ac:dyDescent="0.5">
      <c r="A249" s="2"/>
      <c r="B249" s="2"/>
      <c r="C249" s="2"/>
      <c r="D249" s="2"/>
      <c r="E249" s="2"/>
      <c r="F249" s="68"/>
      <c r="G249" s="69"/>
      <c r="H249" s="68"/>
      <c r="I249" s="68"/>
      <c r="J249" s="68"/>
      <c r="K249" s="68"/>
      <c r="L249" s="68"/>
      <c r="M249" s="68"/>
      <c r="N249" s="68"/>
      <c r="O249" s="69"/>
      <c r="P249" s="68"/>
      <c r="Q249" s="68"/>
      <c r="R249" s="68"/>
      <c r="S249" s="2"/>
    </row>
    <row r="250" spans="1:19" ht="21" hidden="1" x14ac:dyDescent="0.5">
      <c r="A250" s="2"/>
      <c r="B250" s="2"/>
      <c r="C250" s="2"/>
      <c r="D250" s="2"/>
      <c r="E250" s="2"/>
      <c r="F250" s="68"/>
      <c r="G250" s="69"/>
      <c r="H250" s="68"/>
      <c r="I250" s="68"/>
      <c r="J250" s="68"/>
      <c r="K250" s="68"/>
      <c r="L250" s="68"/>
      <c r="M250" s="68"/>
      <c r="N250" s="68"/>
      <c r="O250" s="69"/>
      <c r="P250" s="68"/>
      <c r="Q250" s="68"/>
      <c r="R250" s="68"/>
      <c r="S250" s="2"/>
    </row>
    <row r="251" spans="1:19" ht="21" hidden="1" x14ac:dyDescent="0.5">
      <c r="A251" s="2"/>
      <c r="B251" s="2"/>
      <c r="C251" s="2"/>
      <c r="D251" s="2"/>
      <c r="E251" s="2"/>
      <c r="F251" s="68"/>
      <c r="G251" s="69"/>
      <c r="H251" s="68"/>
      <c r="I251" s="68"/>
      <c r="J251" s="68"/>
      <c r="K251" s="68"/>
      <c r="L251" s="68"/>
      <c r="M251" s="68"/>
      <c r="N251" s="68"/>
      <c r="O251" s="69"/>
      <c r="P251" s="68"/>
      <c r="Q251" s="68"/>
      <c r="R251" s="68"/>
      <c r="S251" s="2"/>
    </row>
    <row r="252" spans="1:19" ht="21" hidden="1" x14ac:dyDescent="0.5">
      <c r="A252" s="2"/>
      <c r="B252" s="2"/>
      <c r="C252" s="2"/>
      <c r="D252" s="2"/>
      <c r="E252" s="2"/>
      <c r="F252" s="68"/>
      <c r="G252" s="69"/>
      <c r="H252" s="68"/>
      <c r="I252" s="68"/>
      <c r="J252" s="68"/>
      <c r="K252" s="68"/>
      <c r="L252" s="68"/>
      <c r="M252" s="68"/>
      <c r="N252" s="68"/>
      <c r="O252" s="69"/>
      <c r="P252" s="68"/>
      <c r="Q252" s="68"/>
      <c r="R252" s="68"/>
      <c r="S252" s="2"/>
    </row>
    <row r="253" spans="1:19" ht="21" hidden="1" x14ac:dyDescent="0.5">
      <c r="A253" s="2"/>
      <c r="B253" s="2"/>
      <c r="C253" s="2"/>
      <c r="D253" s="2"/>
      <c r="E253" s="2"/>
      <c r="F253" s="68"/>
      <c r="G253" s="69"/>
      <c r="H253" s="68"/>
      <c r="I253" s="68"/>
      <c r="J253" s="68"/>
      <c r="K253" s="68"/>
      <c r="L253" s="68"/>
      <c r="M253" s="68"/>
      <c r="N253" s="68"/>
      <c r="O253" s="69"/>
      <c r="P253" s="68"/>
      <c r="Q253" s="68"/>
      <c r="R253" s="68"/>
      <c r="S253" s="2"/>
    </row>
    <row r="254" spans="1:19" ht="21" hidden="1" x14ac:dyDescent="0.5">
      <c r="A254" s="2"/>
      <c r="B254" s="2"/>
      <c r="C254" s="2"/>
      <c r="D254" s="2"/>
      <c r="E254" s="2"/>
      <c r="F254" s="68"/>
      <c r="G254" s="69"/>
      <c r="H254" s="68"/>
      <c r="I254" s="68"/>
      <c r="J254" s="68"/>
      <c r="K254" s="68"/>
      <c r="L254" s="68"/>
      <c r="M254" s="68"/>
      <c r="N254" s="68"/>
      <c r="O254" s="69"/>
      <c r="P254" s="68"/>
      <c r="Q254" s="68"/>
      <c r="R254" s="68"/>
      <c r="S254" s="2"/>
    </row>
    <row r="255" spans="1:19" ht="21" hidden="1" x14ac:dyDescent="0.5">
      <c r="A255" s="2"/>
      <c r="B255" s="2"/>
      <c r="C255" s="2"/>
      <c r="D255" s="2"/>
      <c r="E255" s="2"/>
      <c r="F255" s="68"/>
      <c r="G255" s="69"/>
      <c r="H255" s="68"/>
      <c r="I255" s="68"/>
      <c r="J255" s="68"/>
      <c r="K255" s="68"/>
      <c r="L255" s="68"/>
      <c r="M255" s="68"/>
      <c r="N255" s="68"/>
      <c r="O255" s="69"/>
      <c r="P255" s="68"/>
      <c r="Q255" s="68"/>
      <c r="R255" s="68"/>
      <c r="S255" s="2"/>
    </row>
    <row r="256" spans="1:19" ht="21" hidden="1" x14ac:dyDescent="0.5">
      <c r="A256" s="2"/>
      <c r="B256" s="2"/>
      <c r="C256" s="2"/>
      <c r="D256" s="2"/>
      <c r="E256" s="2"/>
      <c r="F256" s="68"/>
      <c r="G256" s="69"/>
      <c r="H256" s="68"/>
      <c r="I256" s="68"/>
      <c r="J256" s="68"/>
      <c r="K256" s="68"/>
      <c r="L256" s="68"/>
      <c r="M256" s="68"/>
      <c r="N256" s="68"/>
      <c r="O256" s="69"/>
      <c r="P256" s="68"/>
      <c r="Q256" s="68"/>
      <c r="R256" s="68"/>
      <c r="S256" s="2"/>
    </row>
    <row r="257" spans="1:19" ht="21" hidden="1" x14ac:dyDescent="0.5">
      <c r="A257" s="2"/>
      <c r="B257" s="2"/>
      <c r="C257" s="2"/>
      <c r="D257" s="2"/>
      <c r="E257" s="2"/>
      <c r="F257" s="68"/>
      <c r="G257" s="69"/>
      <c r="H257" s="68"/>
      <c r="I257" s="68"/>
      <c r="J257" s="68"/>
      <c r="K257" s="68"/>
      <c r="L257" s="68"/>
      <c r="M257" s="68"/>
      <c r="N257" s="68"/>
      <c r="O257" s="69"/>
      <c r="P257" s="68"/>
      <c r="Q257" s="68"/>
      <c r="R257" s="68"/>
      <c r="S257" s="2"/>
    </row>
    <row r="258" spans="1:19" ht="21" hidden="1" x14ac:dyDescent="0.5">
      <c r="A258" s="2"/>
      <c r="B258" s="2"/>
      <c r="C258" s="2"/>
      <c r="D258" s="2"/>
      <c r="E258" s="2"/>
      <c r="F258" s="68"/>
      <c r="G258" s="69"/>
      <c r="H258" s="68"/>
      <c r="I258" s="68"/>
      <c r="J258" s="68"/>
      <c r="K258" s="68"/>
      <c r="L258" s="68"/>
      <c r="M258" s="68"/>
      <c r="N258" s="68"/>
      <c r="O258" s="69"/>
      <c r="P258" s="68"/>
      <c r="Q258" s="68"/>
      <c r="R258" s="68"/>
      <c r="S258" s="2"/>
    </row>
    <row r="259" spans="1:19" ht="21" hidden="1" x14ac:dyDescent="0.5">
      <c r="A259" s="2"/>
      <c r="B259" s="2"/>
      <c r="C259" s="2"/>
      <c r="D259" s="2"/>
      <c r="E259" s="2"/>
      <c r="F259" s="68"/>
      <c r="G259" s="69"/>
      <c r="H259" s="68"/>
      <c r="I259" s="68"/>
      <c r="J259" s="68"/>
      <c r="K259" s="68"/>
      <c r="L259" s="68"/>
      <c r="M259" s="68"/>
      <c r="N259" s="68"/>
      <c r="O259" s="69"/>
      <c r="P259" s="68"/>
      <c r="Q259" s="68"/>
      <c r="R259" s="68"/>
      <c r="S259" s="2"/>
    </row>
    <row r="260" spans="1:19" ht="21" hidden="1" x14ac:dyDescent="0.5">
      <c r="A260" s="2"/>
      <c r="B260" s="2"/>
      <c r="C260" s="2"/>
      <c r="D260" s="2"/>
      <c r="E260" s="2"/>
      <c r="F260" s="68"/>
      <c r="G260" s="69"/>
      <c r="H260" s="68"/>
      <c r="I260" s="68"/>
      <c r="J260" s="68"/>
      <c r="K260" s="68"/>
      <c r="L260" s="68"/>
      <c r="M260" s="68"/>
      <c r="N260" s="68"/>
      <c r="O260" s="69"/>
      <c r="P260" s="68"/>
      <c r="Q260" s="68"/>
      <c r="R260" s="68"/>
      <c r="S260" s="2"/>
    </row>
    <row r="261" spans="1:19" ht="21" hidden="1" x14ac:dyDescent="0.5">
      <c r="A261" s="2"/>
      <c r="B261" s="2"/>
      <c r="C261" s="2"/>
      <c r="D261" s="2"/>
      <c r="E261" s="2"/>
      <c r="F261" s="68"/>
      <c r="G261" s="69"/>
      <c r="H261" s="68"/>
      <c r="I261" s="68"/>
      <c r="J261" s="68"/>
      <c r="K261" s="68"/>
      <c r="L261" s="68"/>
      <c r="M261" s="68"/>
      <c r="N261" s="68"/>
      <c r="O261" s="69"/>
      <c r="P261" s="68"/>
      <c r="Q261" s="68"/>
      <c r="R261" s="68"/>
      <c r="S261" s="2"/>
    </row>
    <row r="262" spans="1:19" ht="21" hidden="1" x14ac:dyDescent="0.5">
      <c r="A262" s="2"/>
      <c r="B262" s="2"/>
      <c r="C262" s="2"/>
      <c r="D262" s="2"/>
      <c r="E262" s="2"/>
      <c r="F262" s="68"/>
      <c r="G262" s="69"/>
      <c r="H262" s="68"/>
      <c r="I262" s="68"/>
      <c r="J262" s="68"/>
      <c r="K262" s="68"/>
      <c r="L262" s="68"/>
      <c r="M262" s="68"/>
      <c r="N262" s="68"/>
      <c r="O262" s="69"/>
      <c r="P262" s="68"/>
      <c r="Q262" s="68"/>
      <c r="R262" s="68"/>
      <c r="S262" s="2"/>
    </row>
    <row r="263" spans="1:19" ht="21" hidden="1" x14ac:dyDescent="0.5">
      <c r="A263" s="2"/>
      <c r="B263" s="2"/>
      <c r="C263" s="2"/>
      <c r="D263" s="2"/>
      <c r="E263" s="2"/>
      <c r="F263" s="68"/>
      <c r="G263" s="69"/>
      <c r="H263" s="68"/>
      <c r="I263" s="68"/>
      <c r="J263" s="68"/>
      <c r="K263" s="68"/>
      <c r="L263" s="68"/>
      <c r="M263" s="68"/>
      <c r="N263" s="68"/>
      <c r="O263" s="69"/>
      <c r="P263" s="68"/>
      <c r="Q263" s="68"/>
      <c r="R263" s="68"/>
      <c r="S263" s="2"/>
    </row>
    <row r="264" spans="1:19" ht="21" hidden="1" x14ac:dyDescent="0.5">
      <c r="A264" s="2"/>
      <c r="B264" s="2"/>
      <c r="C264" s="2"/>
      <c r="D264" s="2"/>
      <c r="E264" s="2"/>
      <c r="F264" s="68"/>
      <c r="G264" s="69"/>
      <c r="H264" s="68"/>
      <c r="I264" s="68"/>
      <c r="J264" s="68"/>
      <c r="K264" s="68"/>
      <c r="L264" s="68"/>
      <c r="M264" s="68"/>
      <c r="N264" s="68"/>
      <c r="O264" s="69"/>
      <c r="P264" s="68"/>
      <c r="Q264" s="68"/>
      <c r="R264" s="68"/>
      <c r="S264" s="2"/>
    </row>
    <row r="265" spans="1:19" ht="21" hidden="1" x14ac:dyDescent="0.5">
      <c r="A265" s="2"/>
      <c r="B265" s="2"/>
      <c r="C265" s="2"/>
      <c r="D265" s="2"/>
      <c r="E265" s="2"/>
      <c r="F265" s="68"/>
      <c r="G265" s="69"/>
      <c r="H265" s="68"/>
      <c r="I265" s="68"/>
      <c r="J265" s="68"/>
      <c r="K265" s="68"/>
      <c r="L265" s="68"/>
      <c r="M265" s="68"/>
      <c r="N265" s="68"/>
      <c r="O265" s="69"/>
      <c r="P265" s="68"/>
      <c r="Q265" s="68"/>
      <c r="R265" s="68"/>
      <c r="S265" s="2"/>
    </row>
    <row r="266" spans="1:19" ht="21" hidden="1" x14ac:dyDescent="0.5">
      <c r="A266" s="2"/>
      <c r="B266" s="2"/>
      <c r="C266" s="2"/>
      <c r="D266" s="2"/>
      <c r="E266" s="2"/>
      <c r="F266" s="68"/>
      <c r="G266" s="69"/>
      <c r="H266" s="68"/>
      <c r="I266" s="68"/>
      <c r="J266" s="68"/>
      <c r="K266" s="68"/>
      <c r="L266" s="68"/>
      <c r="M266" s="68"/>
      <c r="N266" s="68"/>
      <c r="O266" s="69"/>
      <c r="P266" s="68"/>
      <c r="Q266" s="68"/>
      <c r="R266" s="68"/>
      <c r="S266" s="2"/>
    </row>
    <row r="267" spans="1:19" ht="21" hidden="1" x14ac:dyDescent="0.5">
      <c r="A267" s="2"/>
      <c r="B267" s="2"/>
      <c r="C267" s="2"/>
      <c r="D267" s="2"/>
      <c r="E267" s="2"/>
      <c r="F267" s="68"/>
      <c r="G267" s="69"/>
      <c r="H267" s="68"/>
      <c r="I267" s="68"/>
      <c r="J267" s="68"/>
      <c r="K267" s="68"/>
      <c r="L267" s="68"/>
      <c r="M267" s="68"/>
      <c r="N267" s="68"/>
      <c r="O267" s="69"/>
      <c r="P267" s="68"/>
      <c r="Q267" s="68"/>
      <c r="R267" s="68"/>
      <c r="S267" s="2"/>
    </row>
    <row r="268" spans="1:19" ht="21" hidden="1" x14ac:dyDescent="0.5">
      <c r="A268" s="2"/>
      <c r="B268" s="2"/>
      <c r="C268" s="2"/>
      <c r="D268" s="2"/>
      <c r="E268" s="2"/>
      <c r="F268" s="68"/>
      <c r="G268" s="69"/>
      <c r="H268" s="68"/>
      <c r="I268" s="68"/>
      <c r="J268" s="68"/>
      <c r="K268" s="68"/>
      <c r="L268" s="68"/>
      <c r="M268" s="68"/>
      <c r="N268" s="68"/>
      <c r="O268" s="69"/>
      <c r="P268" s="68"/>
      <c r="Q268" s="68"/>
      <c r="R268" s="68"/>
      <c r="S268" s="2"/>
    </row>
    <row r="269" spans="1:19" ht="21" hidden="1" x14ac:dyDescent="0.5">
      <c r="A269" s="2"/>
      <c r="B269" s="2"/>
      <c r="C269" s="2"/>
      <c r="D269" s="2"/>
      <c r="E269" s="2"/>
      <c r="F269" s="68"/>
      <c r="G269" s="69"/>
      <c r="H269" s="68"/>
      <c r="I269" s="68"/>
      <c r="J269" s="68"/>
      <c r="K269" s="68"/>
      <c r="L269" s="68"/>
      <c r="M269" s="68"/>
      <c r="N269" s="68"/>
      <c r="O269" s="69"/>
      <c r="P269" s="68"/>
      <c r="Q269" s="68"/>
      <c r="R269" s="68"/>
      <c r="S269" s="2"/>
    </row>
    <row r="270" spans="1:19" ht="21" hidden="1" x14ac:dyDescent="0.5">
      <c r="A270" s="2"/>
      <c r="B270" s="2"/>
      <c r="C270" s="2"/>
      <c r="D270" s="2"/>
      <c r="E270" s="2"/>
      <c r="F270" s="68"/>
      <c r="G270" s="69"/>
      <c r="H270" s="68"/>
      <c r="I270" s="68"/>
      <c r="J270" s="68"/>
      <c r="K270" s="68"/>
      <c r="L270" s="68"/>
      <c r="M270" s="68"/>
      <c r="N270" s="68"/>
      <c r="O270" s="69"/>
      <c r="P270" s="68"/>
      <c r="Q270" s="68"/>
      <c r="R270" s="68"/>
      <c r="S270" s="2"/>
    </row>
    <row r="271" spans="1:19" hidden="1" x14ac:dyDescent="0.35">
      <c r="C271" s="2"/>
      <c r="D271" s="2"/>
      <c r="E271" s="2"/>
      <c r="F271" s="68"/>
      <c r="G271" s="68"/>
      <c r="H271" s="68"/>
      <c r="I271" s="68"/>
      <c r="J271" s="68"/>
      <c r="K271" s="68"/>
      <c r="L271" s="68"/>
      <c r="M271" s="68"/>
      <c r="N271" s="68"/>
      <c r="O271" s="68"/>
      <c r="P271" s="68"/>
      <c r="Q271" s="68"/>
      <c r="R271" s="68"/>
      <c r="S271" s="2"/>
    </row>
    <row r="272" spans="1:19" hidden="1" x14ac:dyDescent="0.35">
      <c r="F272" s="68"/>
      <c r="G272" s="68"/>
      <c r="H272" s="68"/>
      <c r="I272" s="68"/>
      <c r="J272" s="68"/>
      <c r="K272" s="68"/>
      <c r="L272" s="68"/>
      <c r="M272" s="68"/>
      <c r="N272" s="68"/>
      <c r="O272" s="68"/>
      <c r="P272" s="68"/>
      <c r="Q272" s="68"/>
      <c r="R272" s="68"/>
    </row>
    <row r="273" spans="6:18" hidden="1" x14ac:dyDescent="0.35">
      <c r="F273" s="68"/>
      <c r="G273" s="68"/>
      <c r="H273" s="68"/>
      <c r="I273" s="68"/>
      <c r="J273" s="68"/>
      <c r="K273" s="68"/>
      <c r="L273" s="68"/>
      <c r="M273" s="68"/>
      <c r="N273" s="68"/>
      <c r="O273" s="68"/>
      <c r="P273" s="68"/>
      <c r="Q273" s="68"/>
      <c r="R273" s="68"/>
    </row>
    <row r="274" spans="6:18" hidden="1" x14ac:dyDescent="0.35">
      <c r="F274" s="68"/>
      <c r="G274" s="68"/>
      <c r="H274" s="68"/>
      <c r="I274" s="68"/>
      <c r="J274" s="68"/>
      <c r="K274" s="68"/>
      <c r="L274" s="68"/>
      <c r="M274" s="68"/>
      <c r="N274" s="68"/>
      <c r="O274" s="68"/>
      <c r="P274" s="68"/>
      <c r="Q274" s="68"/>
      <c r="R274" s="68"/>
    </row>
    <row r="275" spans="6:18" hidden="1" x14ac:dyDescent="0.35">
      <c r="F275" s="68"/>
      <c r="G275" s="68"/>
      <c r="H275" s="68"/>
      <c r="I275" s="68"/>
      <c r="J275" s="68"/>
      <c r="K275" s="68"/>
      <c r="L275" s="68"/>
      <c r="M275" s="68"/>
      <c r="N275" s="68"/>
      <c r="O275" s="68"/>
      <c r="P275" s="68"/>
      <c r="Q275" s="68"/>
      <c r="R275" s="68"/>
    </row>
    <row r="276" spans="6:18" hidden="1" x14ac:dyDescent="0.35">
      <c r="F276" s="68"/>
      <c r="G276" s="68"/>
      <c r="H276" s="68"/>
      <c r="I276" s="68"/>
      <c r="J276" s="68"/>
      <c r="K276" s="68"/>
      <c r="L276" s="68"/>
      <c r="M276" s="68"/>
      <c r="N276" s="68"/>
      <c r="O276" s="68"/>
      <c r="P276" s="68"/>
      <c r="Q276" s="68"/>
      <c r="R276" s="68"/>
    </row>
    <row r="277" spans="6:18" hidden="1" x14ac:dyDescent="0.35">
      <c r="F277" s="68"/>
      <c r="G277" s="68"/>
      <c r="H277" s="68"/>
      <c r="I277" s="68"/>
      <c r="J277" s="68"/>
      <c r="K277" s="68"/>
      <c r="L277" s="68"/>
      <c r="M277" s="68"/>
      <c r="N277" s="68"/>
      <c r="O277" s="68"/>
      <c r="P277" s="68"/>
      <c r="Q277" s="68"/>
      <c r="R277" s="68"/>
    </row>
    <row r="278" spans="6:18" hidden="1" x14ac:dyDescent="0.35">
      <c r="F278" s="68"/>
      <c r="G278" s="68"/>
      <c r="H278" s="68"/>
      <c r="I278" s="68"/>
      <c r="J278" s="68"/>
      <c r="K278" s="68"/>
      <c r="L278" s="68"/>
      <c r="M278" s="68"/>
      <c r="N278" s="68"/>
      <c r="O278" s="68"/>
      <c r="P278" s="68"/>
      <c r="Q278" s="68"/>
      <c r="R278" s="68"/>
    </row>
    <row r="279" spans="6:18" ht="36" hidden="1" x14ac:dyDescent="0.8">
      <c r="F279" s="68"/>
      <c r="G279" s="70">
        <f>SUM(Calc!$I$25:$K$25)</f>
        <v>0</v>
      </c>
      <c r="H279" s="68"/>
      <c r="I279" s="68"/>
      <c r="J279" s="68"/>
      <c r="K279" s="68"/>
      <c r="L279" s="68"/>
      <c r="M279" s="68"/>
      <c r="N279" s="71"/>
      <c r="O279" s="70">
        <f>SUM(Calc!$S$25:$U$25)</f>
        <v>0</v>
      </c>
      <c r="P279" s="68"/>
      <c r="Q279" s="68"/>
      <c r="R279" s="68"/>
    </row>
    <row r="280" spans="6:18" hidden="1" x14ac:dyDescent="0.35">
      <c r="F280" s="68"/>
      <c r="G280" s="68"/>
      <c r="H280" s="68"/>
      <c r="I280" s="68"/>
      <c r="J280" s="68"/>
      <c r="K280" s="68"/>
      <c r="L280" s="68"/>
      <c r="M280" s="68"/>
      <c r="N280" s="68"/>
      <c r="O280" s="68"/>
      <c r="P280" s="68"/>
      <c r="Q280" s="68"/>
      <c r="R280" s="68"/>
    </row>
    <row r="281" spans="6:18" hidden="1" x14ac:dyDescent="0.35">
      <c r="F281" s="68"/>
      <c r="G281" s="68"/>
      <c r="H281" s="68"/>
      <c r="I281" s="68"/>
      <c r="J281" s="68"/>
      <c r="K281" s="68"/>
      <c r="L281" s="68"/>
      <c r="M281" s="68"/>
      <c r="N281" s="68"/>
      <c r="O281" s="68"/>
      <c r="P281" s="68"/>
      <c r="Q281" s="68"/>
      <c r="R281" s="68"/>
    </row>
    <row r="282" spans="6:18" hidden="1" x14ac:dyDescent="0.35">
      <c r="F282" s="68"/>
      <c r="G282" s="68"/>
      <c r="H282" s="68"/>
      <c r="I282" s="68"/>
      <c r="J282" s="68"/>
      <c r="K282" s="68"/>
      <c r="L282" s="68"/>
      <c r="M282" s="68"/>
      <c r="N282" s="68"/>
      <c r="O282" s="68"/>
      <c r="P282" s="68"/>
      <c r="Q282" s="68"/>
      <c r="R282" s="68"/>
    </row>
    <row r="283" spans="6:18" hidden="1" x14ac:dyDescent="0.35">
      <c r="F283" s="68"/>
      <c r="G283" s="68"/>
      <c r="H283" s="68"/>
      <c r="I283" s="68"/>
      <c r="J283" s="68"/>
      <c r="K283" s="68"/>
      <c r="L283" s="68"/>
      <c r="M283" s="68"/>
      <c r="N283" s="68"/>
      <c r="O283" s="68"/>
      <c r="P283" s="68"/>
      <c r="Q283" s="68"/>
      <c r="R283" s="68"/>
    </row>
    <row r="284" spans="6:18" hidden="1" x14ac:dyDescent="0.35">
      <c r="F284" s="68"/>
      <c r="G284" s="68"/>
      <c r="H284" s="68"/>
      <c r="I284" s="68"/>
      <c r="J284" s="68"/>
      <c r="K284" s="68"/>
      <c r="L284" s="68"/>
      <c r="M284" s="68"/>
      <c r="N284" s="68"/>
      <c r="O284" s="68"/>
      <c r="P284" s="68"/>
      <c r="Q284" s="68"/>
      <c r="R284" s="68"/>
    </row>
    <row r="285" spans="6:18" hidden="1" x14ac:dyDescent="0.35">
      <c r="F285" s="68"/>
      <c r="G285" s="68"/>
      <c r="H285" s="68"/>
      <c r="I285" s="68"/>
      <c r="J285" s="68"/>
      <c r="K285" s="68"/>
      <c r="L285" s="68"/>
      <c r="M285" s="68"/>
      <c r="N285" s="68"/>
      <c r="O285" s="68"/>
      <c r="P285" s="68"/>
      <c r="Q285" s="68"/>
      <c r="R285" s="68"/>
    </row>
    <row r="286" spans="6:18" hidden="1" x14ac:dyDescent="0.35">
      <c r="F286" s="68"/>
      <c r="G286" s="68"/>
      <c r="H286" s="68"/>
      <c r="I286" s="68"/>
      <c r="J286" s="68"/>
      <c r="K286" s="68"/>
      <c r="L286" s="68"/>
      <c r="M286" s="68"/>
      <c r="N286" s="68"/>
      <c r="O286" s="68"/>
      <c r="P286" s="68"/>
      <c r="Q286" s="68"/>
      <c r="R286" s="68"/>
    </row>
    <row r="287" spans="6:18" hidden="1" x14ac:dyDescent="0.35">
      <c r="F287" s="68"/>
      <c r="G287" s="68"/>
      <c r="H287" s="68"/>
      <c r="I287" s="68"/>
      <c r="J287" s="68"/>
      <c r="K287" s="68"/>
      <c r="L287" s="68"/>
      <c r="M287" s="68"/>
      <c r="N287" s="68"/>
      <c r="O287" s="68"/>
      <c r="P287" s="68"/>
      <c r="Q287" s="68"/>
      <c r="R287" s="68"/>
    </row>
    <row r="288" spans="6:18" hidden="1" x14ac:dyDescent="0.35">
      <c r="F288" s="68"/>
      <c r="G288" s="68"/>
      <c r="H288" s="68"/>
      <c r="I288" s="68"/>
      <c r="J288" s="68"/>
      <c r="K288" s="68"/>
      <c r="L288" s="68"/>
      <c r="M288" s="68"/>
      <c r="N288" s="68"/>
      <c r="O288" s="68"/>
      <c r="P288" s="68"/>
      <c r="Q288" s="68"/>
      <c r="R288" s="68"/>
    </row>
    <row r="289" spans="6:18" ht="21" hidden="1" x14ac:dyDescent="0.5">
      <c r="F289" s="68"/>
      <c r="G289" s="69"/>
      <c r="H289" s="69" t="s">
        <v>400</v>
      </c>
      <c r="I289" s="68"/>
      <c r="J289" s="68"/>
      <c r="K289" s="68"/>
      <c r="L289" s="68"/>
      <c r="M289" s="68"/>
      <c r="N289" s="68"/>
      <c r="O289" s="69" t="s">
        <v>401</v>
      </c>
      <c r="P289" s="68"/>
      <c r="Q289" s="68"/>
      <c r="R289" s="68"/>
    </row>
    <row r="290" spans="6:18" hidden="1" x14ac:dyDescent="0.35">
      <c r="F290" s="68"/>
      <c r="G290" s="68"/>
      <c r="H290" s="68"/>
      <c r="I290" s="68"/>
      <c r="J290" s="68"/>
      <c r="K290" s="68"/>
      <c r="L290" s="68"/>
      <c r="M290" s="68"/>
      <c r="N290" s="68"/>
      <c r="O290" s="68"/>
      <c r="P290" s="68"/>
      <c r="Q290" s="68"/>
      <c r="R290" s="68"/>
    </row>
    <row r="291" spans="6:18" hidden="1" x14ac:dyDescent="0.35">
      <c r="F291" s="2"/>
      <c r="G291" s="2"/>
      <c r="H291" s="2"/>
      <c r="I291" s="2"/>
      <c r="J291" s="2"/>
      <c r="K291" s="2"/>
      <c r="L291" s="2"/>
      <c r="M291" s="2"/>
      <c r="N291" s="2"/>
      <c r="O291" s="2"/>
      <c r="P291" s="2"/>
      <c r="Q291" s="2"/>
      <c r="R291" s="2"/>
    </row>
    <row r="292" spans="6:18" hidden="1" x14ac:dyDescent="0.35">
      <c r="F292" s="2"/>
      <c r="G292" s="2"/>
      <c r="H292" s="2"/>
      <c r="I292" s="2"/>
      <c r="J292" s="2"/>
      <c r="K292" s="2"/>
      <c r="L292" s="2"/>
      <c r="M292" s="2"/>
      <c r="N292" s="2"/>
      <c r="O292" s="2"/>
      <c r="P292" s="2"/>
      <c r="Q292" s="2"/>
      <c r="R292" s="2"/>
    </row>
    <row r="293" spans="6:18" hidden="1" x14ac:dyDescent="0.35">
      <c r="F293" s="2"/>
      <c r="G293" s="2"/>
      <c r="H293" s="2"/>
      <c r="I293" s="2"/>
      <c r="J293" s="2"/>
      <c r="K293" s="2"/>
      <c r="L293" s="2"/>
      <c r="M293" s="2"/>
      <c r="N293" s="2"/>
      <c r="O293" s="2"/>
      <c r="P293" s="2"/>
      <c r="Q293" s="2"/>
      <c r="R293" s="2"/>
    </row>
    <row r="294" spans="6:18" hidden="1" x14ac:dyDescent="0.35">
      <c r="F294" s="2"/>
      <c r="G294" s="2"/>
      <c r="H294" s="2"/>
      <c r="I294" s="2"/>
      <c r="J294" s="2"/>
      <c r="K294" s="2"/>
      <c r="L294" s="2"/>
      <c r="M294" s="2"/>
      <c r="N294" s="2"/>
      <c r="O294" s="2"/>
      <c r="P294" s="2"/>
      <c r="Q294" s="2"/>
      <c r="R294" s="2"/>
    </row>
    <row r="295" spans="6:18" hidden="1" x14ac:dyDescent="0.35">
      <c r="F295" s="2"/>
      <c r="G295" s="2"/>
      <c r="H295" s="2"/>
      <c r="I295" s="2"/>
      <c r="J295" s="2"/>
      <c r="K295" s="2"/>
      <c r="L295" s="2"/>
      <c r="M295" s="2"/>
      <c r="N295" s="2"/>
      <c r="O295" s="2"/>
      <c r="P295" s="2"/>
      <c r="Q295" s="2"/>
      <c r="R295" s="2"/>
    </row>
    <row r="296" spans="6:18" hidden="1" x14ac:dyDescent="0.35">
      <c r="F296" s="2"/>
      <c r="G296" s="2"/>
      <c r="H296" s="2"/>
      <c r="I296" s="2"/>
      <c r="J296" s="2"/>
      <c r="K296" s="2"/>
      <c r="L296" s="2"/>
      <c r="M296" s="2"/>
      <c r="N296" s="2"/>
      <c r="O296" s="2"/>
      <c r="P296" s="2"/>
      <c r="Q296" s="2"/>
      <c r="R296" s="2"/>
    </row>
    <row r="297" spans="6:18" hidden="1" x14ac:dyDescent="0.35">
      <c r="F297" s="2"/>
      <c r="G297" s="2"/>
      <c r="H297" s="2"/>
      <c r="I297" s="2"/>
      <c r="J297" s="2"/>
      <c r="K297" s="2"/>
      <c r="L297" s="2"/>
      <c r="M297" s="2"/>
      <c r="N297" s="2"/>
      <c r="O297" s="2"/>
      <c r="P297" s="2"/>
      <c r="Q297" s="2"/>
      <c r="R297" s="2"/>
    </row>
    <row r="298" spans="6:18" hidden="1" x14ac:dyDescent="0.35">
      <c r="F298" s="2"/>
      <c r="G298" s="2"/>
      <c r="H298" s="2"/>
      <c r="I298" s="2"/>
      <c r="J298" s="2"/>
      <c r="K298" s="2"/>
      <c r="L298" s="2"/>
      <c r="M298" s="2"/>
      <c r="N298" s="2"/>
      <c r="O298" s="2"/>
      <c r="P298" s="2"/>
      <c r="Q298" s="2"/>
      <c r="R298" s="2"/>
    </row>
    <row r="299" spans="6:18" hidden="1" x14ac:dyDescent="0.35">
      <c r="F299" s="2"/>
      <c r="G299" s="2"/>
      <c r="H299" s="2"/>
      <c r="I299" s="2"/>
      <c r="J299" s="2"/>
      <c r="K299" s="2"/>
      <c r="L299" s="2"/>
      <c r="M299" s="2"/>
      <c r="N299" s="2"/>
      <c r="O299" s="2"/>
      <c r="P299" s="2"/>
      <c r="Q299" s="2"/>
      <c r="R299" s="2"/>
    </row>
    <row r="300" spans="6:18" hidden="1" x14ac:dyDescent="0.35">
      <c r="F300" s="2"/>
      <c r="G300" s="2"/>
      <c r="H300" s="2"/>
      <c r="I300" s="2"/>
      <c r="J300" s="2"/>
      <c r="K300" s="2"/>
      <c r="L300" s="2"/>
      <c r="M300" s="2"/>
      <c r="N300" s="2"/>
      <c r="O300" s="2"/>
      <c r="P300" s="2"/>
      <c r="Q300" s="2"/>
      <c r="R300" s="2"/>
    </row>
    <row r="301" spans="6:18" ht="36" hidden="1" x14ac:dyDescent="0.8">
      <c r="F301" s="2"/>
      <c r="G301" s="70"/>
      <c r="H301" s="2"/>
      <c r="I301" s="2"/>
      <c r="J301" s="2"/>
      <c r="K301" s="2"/>
      <c r="L301" s="2"/>
      <c r="M301" s="2"/>
      <c r="N301" s="2"/>
      <c r="O301" s="2"/>
      <c r="P301" s="2"/>
      <c r="Q301" s="2"/>
      <c r="R301" s="2"/>
    </row>
    <row r="302" spans="6:18" hidden="1" x14ac:dyDescent="0.35">
      <c r="F302" s="2"/>
      <c r="G302" s="2"/>
      <c r="H302" s="2"/>
      <c r="I302" s="2"/>
      <c r="J302" s="2"/>
      <c r="K302" s="2"/>
      <c r="L302" s="2"/>
      <c r="M302" s="2"/>
      <c r="N302" s="2"/>
      <c r="O302" s="2"/>
      <c r="P302" s="2"/>
      <c r="Q302" s="2"/>
      <c r="R302" s="2"/>
    </row>
    <row r="303" spans="6:18" hidden="1" x14ac:dyDescent="0.35">
      <c r="F303" s="2"/>
      <c r="G303" s="2"/>
      <c r="H303" s="2"/>
      <c r="I303" s="2"/>
      <c r="J303" s="2"/>
      <c r="K303" s="2"/>
      <c r="L303" s="2"/>
      <c r="M303" s="2"/>
      <c r="N303" s="2"/>
      <c r="O303" s="2"/>
      <c r="P303" s="2"/>
      <c r="Q303" s="2"/>
      <c r="R303" s="2"/>
    </row>
    <row r="304" spans="6:18" hidden="1" x14ac:dyDescent="0.35">
      <c r="F304" s="2"/>
      <c r="G304" s="2"/>
      <c r="H304" s="2"/>
      <c r="I304" s="2"/>
      <c r="J304" s="2"/>
      <c r="K304" s="2"/>
      <c r="L304" s="2"/>
      <c r="M304" s="2"/>
      <c r="N304" s="2"/>
      <c r="O304" s="2"/>
      <c r="P304" s="2"/>
      <c r="Q304" s="2"/>
      <c r="R304" s="2"/>
    </row>
    <row r="305" spans="6:18" hidden="1" x14ac:dyDescent="0.35">
      <c r="F305" s="2"/>
      <c r="G305" s="2"/>
      <c r="H305" s="2"/>
      <c r="I305" s="2"/>
      <c r="J305" s="2"/>
      <c r="K305" s="2"/>
      <c r="L305" s="2"/>
      <c r="M305" s="2"/>
      <c r="N305" s="2"/>
      <c r="O305" s="2"/>
      <c r="P305" s="2"/>
      <c r="Q305" s="2"/>
      <c r="R305" s="2"/>
    </row>
    <row r="306" spans="6:18" hidden="1" x14ac:dyDescent="0.35">
      <c r="F306" s="2"/>
      <c r="G306" s="2"/>
      <c r="H306" s="2"/>
      <c r="I306" s="2"/>
      <c r="J306" s="2"/>
      <c r="K306" s="2"/>
      <c r="L306" s="2"/>
      <c r="M306" s="2"/>
      <c r="N306" s="2"/>
      <c r="O306" s="2"/>
      <c r="P306" s="2"/>
      <c r="Q306" s="2"/>
      <c r="R306" s="2"/>
    </row>
    <row r="307" spans="6:18" hidden="1" x14ac:dyDescent="0.35">
      <c r="F307" s="2"/>
      <c r="G307" s="2"/>
      <c r="H307" s="2"/>
      <c r="I307" s="2"/>
      <c r="J307" s="2"/>
      <c r="K307" s="2"/>
      <c r="L307" s="2"/>
      <c r="M307" s="2"/>
      <c r="N307" s="2"/>
      <c r="O307" s="2"/>
      <c r="P307" s="2"/>
      <c r="Q307" s="2"/>
      <c r="R307" s="2"/>
    </row>
    <row r="308" spans="6:18" hidden="1" x14ac:dyDescent="0.35">
      <c r="F308" s="2"/>
      <c r="G308" s="2"/>
      <c r="H308" s="2"/>
      <c r="I308" s="2"/>
      <c r="J308" s="2"/>
      <c r="K308" s="2"/>
      <c r="L308" s="2"/>
      <c r="M308" s="2"/>
      <c r="N308" s="2"/>
      <c r="O308" s="2"/>
      <c r="P308" s="2"/>
      <c r="Q308" s="2"/>
      <c r="R308" s="2"/>
    </row>
  </sheetData>
  <sheetProtection sheet="1" objects="1" scenarios="1" formatRows="0" selectLockedCells="1"/>
  <mergeCells count="4">
    <mergeCell ref="D2:R2"/>
    <mergeCell ref="F5:H5"/>
    <mergeCell ref="F6:H6"/>
    <mergeCell ref="D5:E5"/>
  </mergeCells>
  <pageMargins left="0.7" right="0.7" top="0.75" bottom="0.75" header="0.3" footer="0.3"/>
  <pageSetup paperSize="9" orientation="portrait" horizontalDpi="4294967292"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6B01FB1-CA2A-406F-89CA-D6A7EAB83374}">
          <x14:formula1>
            <xm:f>'LA - mapping'!$N$6:$N$15</xm:f>
          </x14:formula1>
          <xm:sqref>F5:H5</xm:sqref>
        </x14:dataValidation>
        <x14:dataValidation type="list" allowBlank="1" showInputMessage="1" showErrorMessage="1" xr:uid="{1C64E20A-BCCA-458F-B672-642D77919FCC}">
          <x14:formula1>
            <xm:f>'LA - mapping'!$M$6:$M$157</xm:f>
          </x14:formula1>
          <xm:sqref>F6:H6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1">
    <tabColor rgb="FF902E7E"/>
  </sheetPr>
  <dimension ref="A1:M17"/>
  <sheetViews>
    <sheetView topLeftCell="C11" zoomScaleNormal="100" workbookViewId="0">
      <selection activeCell="D15" sqref="D15:J15"/>
    </sheetView>
  </sheetViews>
  <sheetFormatPr defaultColWidth="0" defaultRowHeight="14.5" zeroHeight="1" x14ac:dyDescent="0.35"/>
  <cols>
    <col min="1" max="2" width="3.7265625" hidden="1" customWidth="1"/>
    <col min="3" max="3" width="3.7265625" customWidth="1"/>
    <col min="4" max="5" width="36.54296875" customWidth="1"/>
    <col min="6" max="9" width="23.54296875" customWidth="1"/>
    <col min="10" max="10" width="43.81640625" customWidth="1"/>
    <col min="11" max="11" width="3.7265625" customWidth="1"/>
    <col min="12" max="13" width="2.1796875" hidden="1" customWidth="1"/>
    <col min="14" max="16384" width="9" hidden="1"/>
  </cols>
  <sheetData>
    <row r="1" spans="1:13" x14ac:dyDescent="0.35">
      <c r="A1" s="2"/>
      <c r="B1" s="2"/>
      <c r="C1" s="2"/>
      <c r="D1" s="2"/>
      <c r="E1" s="2"/>
      <c r="F1" s="2"/>
      <c r="G1" s="2"/>
      <c r="H1" s="2"/>
      <c r="I1" s="2"/>
      <c r="J1" s="2"/>
      <c r="K1" s="2"/>
      <c r="L1" s="2"/>
      <c r="M1" s="2"/>
    </row>
    <row r="2" spans="1:13" ht="36" x14ac:dyDescent="0.35">
      <c r="A2" s="2"/>
      <c r="B2" s="2"/>
      <c r="C2" s="2"/>
      <c r="D2" s="91" t="s">
        <v>402</v>
      </c>
      <c r="E2" s="91"/>
      <c r="F2" s="91"/>
      <c r="G2" s="91"/>
      <c r="H2" s="91"/>
      <c r="I2" s="91"/>
      <c r="J2" s="91"/>
      <c r="K2" s="2"/>
      <c r="L2" s="2"/>
      <c r="M2" s="2"/>
    </row>
    <row r="3" spans="1:13" x14ac:dyDescent="0.35">
      <c r="A3" s="2"/>
      <c r="B3" s="2"/>
      <c r="C3" s="2"/>
      <c r="D3" s="2"/>
      <c r="E3" s="2"/>
      <c r="F3" s="2"/>
      <c r="G3" s="2"/>
      <c r="H3" s="2"/>
      <c r="I3" s="2"/>
      <c r="J3" s="2"/>
      <c r="K3" s="2"/>
      <c r="L3" s="2"/>
      <c r="M3" s="2"/>
    </row>
    <row r="4" spans="1:13" ht="29" x14ac:dyDescent="0.35">
      <c r="A4" s="2"/>
      <c r="B4" s="2"/>
      <c r="C4" s="2"/>
      <c r="D4" s="49" t="s">
        <v>410</v>
      </c>
      <c r="E4" s="49" t="s">
        <v>411</v>
      </c>
      <c r="F4" s="50" t="s">
        <v>412</v>
      </c>
      <c r="G4" s="50" t="s">
        <v>413</v>
      </c>
      <c r="H4" s="50" t="s">
        <v>414</v>
      </c>
      <c r="I4" s="50" t="s">
        <v>42</v>
      </c>
      <c r="J4" s="50" t="s">
        <v>415</v>
      </c>
      <c r="K4" s="2"/>
      <c r="L4" s="2"/>
      <c r="M4" s="2"/>
    </row>
    <row r="5" spans="1:13" ht="101.5" x14ac:dyDescent="0.35">
      <c r="A5" s="2"/>
      <c r="B5" s="9"/>
      <c r="C5" s="9">
        <v>1</v>
      </c>
      <c r="D5" s="51" t="s">
        <v>416</v>
      </c>
      <c r="E5" s="52" t="s">
        <v>417</v>
      </c>
      <c r="F5" s="75"/>
      <c r="G5" s="76" t="s">
        <v>47</v>
      </c>
      <c r="H5" s="76" t="s">
        <v>47</v>
      </c>
      <c r="I5" s="76" t="s">
        <v>47</v>
      </c>
      <c r="J5" s="77"/>
      <c r="K5" s="2"/>
      <c r="L5" s="2"/>
      <c r="M5" s="2"/>
    </row>
    <row r="6" spans="1:13" ht="85.5" customHeight="1" x14ac:dyDescent="0.35">
      <c r="A6" s="2"/>
      <c r="B6" s="9"/>
      <c r="C6" s="9">
        <v>2</v>
      </c>
      <c r="D6" s="51" t="s">
        <v>418</v>
      </c>
      <c r="E6" s="52" t="s">
        <v>419</v>
      </c>
      <c r="F6" s="75"/>
      <c r="G6" s="76" t="s">
        <v>47</v>
      </c>
      <c r="H6" s="76" t="s">
        <v>47</v>
      </c>
      <c r="I6" s="76" t="s">
        <v>47</v>
      </c>
      <c r="J6" s="77"/>
      <c r="K6" s="2"/>
      <c r="L6" s="2"/>
      <c r="M6" s="2"/>
    </row>
    <row r="7" spans="1:13" ht="101.5" x14ac:dyDescent="0.35">
      <c r="A7" s="2"/>
      <c r="B7" s="9"/>
      <c r="C7" s="9">
        <v>3</v>
      </c>
      <c r="D7" s="51" t="s">
        <v>420</v>
      </c>
      <c r="E7" s="52" t="s">
        <v>421</v>
      </c>
      <c r="F7" s="75"/>
      <c r="G7" s="76" t="s">
        <v>47</v>
      </c>
      <c r="H7" s="76" t="s">
        <v>47</v>
      </c>
      <c r="I7" s="76" t="s">
        <v>47</v>
      </c>
      <c r="J7" s="77"/>
      <c r="K7" s="2"/>
      <c r="L7" s="2"/>
      <c r="M7" s="2"/>
    </row>
    <row r="8" spans="1:13" ht="116" x14ac:dyDescent="0.35">
      <c r="A8" s="2"/>
      <c r="B8" s="9"/>
      <c r="C8" s="9">
        <v>4</v>
      </c>
      <c r="D8" s="51" t="s">
        <v>422</v>
      </c>
      <c r="E8" s="52" t="s">
        <v>423</v>
      </c>
      <c r="F8" s="75"/>
      <c r="G8" s="76" t="s">
        <v>47</v>
      </c>
      <c r="H8" s="76" t="s">
        <v>47</v>
      </c>
      <c r="I8" s="76" t="s">
        <v>47</v>
      </c>
      <c r="J8" s="77"/>
      <c r="K8" s="2"/>
      <c r="L8" s="2"/>
      <c r="M8" s="2"/>
    </row>
    <row r="9" spans="1:13" ht="188.5" x14ac:dyDescent="0.35">
      <c r="A9" s="2"/>
      <c r="B9" s="9"/>
      <c r="C9" s="9">
        <v>5</v>
      </c>
      <c r="D9" s="51" t="s">
        <v>424</v>
      </c>
      <c r="E9" s="52" t="s">
        <v>425</v>
      </c>
      <c r="F9" s="75"/>
      <c r="G9" s="76" t="s">
        <v>47</v>
      </c>
      <c r="H9" s="76" t="s">
        <v>47</v>
      </c>
      <c r="I9" s="76" t="s">
        <v>47</v>
      </c>
      <c r="J9" s="77"/>
      <c r="K9" s="2"/>
      <c r="L9" s="2"/>
      <c r="M9" s="2"/>
    </row>
    <row r="10" spans="1:13" ht="58" x14ac:dyDescent="0.35">
      <c r="A10" s="2"/>
      <c r="B10" s="9"/>
      <c r="C10" s="9">
        <v>6</v>
      </c>
      <c r="D10" s="51" t="s">
        <v>426</v>
      </c>
      <c r="E10" s="52" t="s">
        <v>427</v>
      </c>
      <c r="F10" s="75"/>
      <c r="G10" s="76" t="s">
        <v>47</v>
      </c>
      <c r="H10" s="76" t="s">
        <v>47</v>
      </c>
      <c r="I10" s="76" t="s">
        <v>47</v>
      </c>
      <c r="J10" s="77"/>
      <c r="K10" s="2"/>
      <c r="L10" s="2"/>
      <c r="M10" s="2"/>
    </row>
    <row r="11" spans="1:13" ht="104.25" customHeight="1" x14ac:dyDescent="0.35">
      <c r="A11" s="2"/>
      <c r="B11" s="9"/>
      <c r="C11" s="9">
        <v>7</v>
      </c>
      <c r="D11" s="51" t="s">
        <v>428</v>
      </c>
      <c r="E11" s="52" t="s">
        <v>429</v>
      </c>
      <c r="F11" s="75"/>
      <c r="G11" s="76" t="s">
        <v>47</v>
      </c>
      <c r="H11" s="76" t="s">
        <v>47</v>
      </c>
      <c r="I11" s="76" t="s">
        <v>47</v>
      </c>
      <c r="J11" s="77"/>
      <c r="K11" s="2"/>
      <c r="L11" s="2"/>
      <c r="M11" s="2"/>
    </row>
    <row r="12" spans="1:13" ht="116" x14ac:dyDescent="0.35">
      <c r="A12" s="2"/>
      <c r="B12" s="9"/>
      <c r="C12" s="9">
        <v>8</v>
      </c>
      <c r="D12" s="51" t="s">
        <v>430</v>
      </c>
      <c r="E12" s="52" t="s">
        <v>431</v>
      </c>
      <c r="F12" s="75"/>
      <c r="G12" s="76" t="s">
        <v>47</v>
      </c>
      <c r="H12" s="76" t="s">
        <v>47</v>
      </c>
      <c r="I12" s="76" t="s">
        <v>47</v>
      </c>
      <c r="J12" s="77"/>
      <c r="K12" s="2"/>
      <c r="L12" s="2"/>
      <c r="M12" s="2"/>
    </row>
    <row r="13" spans="1:13" s="26" customFormat="1" ht="25" customHeight="1" x14ac:dyDescent="0.35">
      <c r="A13" s="24"/>
      <c r="B13" s="20"/>
      <c r="C13" s="20"/>
      <c r="D13" s="17"/>
      <c r="E13" s="18"/>
      <c r="F13" s="17"/>
      <c r="G13" s="25"/>
      <c r="H13" s="25"/>
      <c r="I13" s="25"/>
      <c r="J13" s="17"/>
      <c r="K13" s="24"/>
      <c r="L13" s="24"/>
      <c r="M13" s="24"/>
    </row>
    <row r="14" spans="1:13" s="26" customFormat="1" ht="25" customHeight="1" x14ac:dyDescent="0.45">
      <c r="A14" s="24"/>
      <c r="B14" s="20"/>
      <c r="C14" s="20"/>
      <c r="D14" s="27" t="s">
        <v>432</v>
      </c>
      <c r="E14" s="18"/>
      <c r="F14" s="17"/>
      <c r="G14" s="25"/>
      <c r="H14" s="25"/>
      <c r="I14" s="25"/>
      <c r="J14" s="17"/>
      <c r="K14" s="24"/>
      <c r="L14" s="24"/>
      <c r="M14" s="24"/>
    </row>
    <row r="15" spans="1:13" s="80" customFormat="1" ht="25" customHeight="1" x14ac:dyDescent="0.35">
      <c r="A15" s="78"/>
      <c r="B15" s="78"/>
      <c r="C15" s="24"/>
      <c r="D15" s="90" t="s">
        <v>433</v>
      </c>
      <c r="E15" s="90"/>
      <c r="F15" s="90"/>
      <c r="G15" s="90"/>
      <c r="H15" s="90"/>
      <c r="I15" s="90"/>
      <c r="J15" s="90"/>
      <c r="K15" s="79"/>
      <c r="L15" s="79"/>
      <c r="M15" s="79"/>
    </row>
    <row r="16" spans="1:13" s="80" customFormat="1" ht="25" customHeight="1" x14ac:dyDescent="0.35">
      <c r="A16" s="78"/>
      <c r="B16" s="78"/>
      <c r="C16" s="24"/>
      <c r="D16" s="90"/>
      <c r="E16" s="90"/>
      <c r="F16" s="90"/>
      <c r="G16" s="90"/>
      <c r="H16" s="90"/>
      <c r="I16" s="90"/>
      <c r="J16" s="90"/>
      <c r="K16" s="79"/>
      <c r="L16" s="79"/>
      <c r="M16" s="79"/>
    </row>
    <row r="17" spans="1:13" s="26" customFormat="1" ht="25" customHeight="1" x14ac:dyDescent="0.35">
      <c r="A17" s="28"/>
      <c r="B17" s="28"/>
      <c r="C17" s="24"/>
      <c r="D17" s="30"/>
      <c r="E17" s="29"/>
      <c r="F17" s="29"/>
      <c r="G17" s="24"/>
      <c r="H17" s="24"/>
      <c r="I17" s="24"/>
      <c r="J17" s="24"/>
      <c r="K17" s="24"/>
      <c r="L17" s="24"/>
      <c r="M17" s="24"/>
    </row>
  </sheetData>
  <sheetProtection sheet="1" objects="1" scenarios="1" selectLockedCells="1"/>
  <mergeCells count="3">
    <mergeCell ref="D15:J15"/>
    <mergeCell ref="D2:J2"/>
    <mergeCell ref="D16:J16"/>
  </mergeCells>
  <dataValidations count="2">
    <dataValidation type="list" allowBlank="1" showInputMessage="1" showErrorMessage="1" sqref="G5:H14" xr:uid="{00000000-0002-0000-0500-000000000000}">
      <formula1>lstResponse</formula1>
    </dataValidation>
    <dataValidation type="list" allowBlank="1" showInputMessage="1" showErrorMessage="1" sqref="I5:I14" xr:uid="{00000000-0002-0000-0500-000001000000}">
      <formula1>lstTrend</formula1>
    </dataValidation>
  </dataValidations>
  <hyperlinks>
    <hyperlink ref="D15:J15" r:id="rId1" display="https://www.nice.org.uk/guidance/ng43" xr:uid="{AB3A7CB6-DF95-4F85-8891-BFD3FB07FD02}"/>
  </hyperlinks>
  <pageMargins left="0.7" right="0.7" top="0.75" bottom="0.75" header="0.3" footer="0.3"/>
  <pageSetup paperSize="9" orientation="portrait" horizontalDpi="4294967292" verticalDpi="1200" r:id="rId2"/>
  <extLst>
    <ext xmlns:x14="http://schemas.microsoft.com/office/spreadsheetml/2009/9/main" uri="{78C0D931-6437-407d-A8EE-F0AAD7539E65}">
      <x14:conditionalFormattings>
        <x14:conditionalFormatting xmlns:xm="http://schemas.microsoft.com/office/excel/2006/main">
          <x14:cfRule type="cellIs" priority="43" operator="equal" id="{D3863BA7-5E7F-4CE5-80FA-D38AA60C4B39}">
            <xm:f>'LA - mapping'!$B$7</xm:f>
            <x14:dxf>
              <font>
                <color theme="0" tint="-4.9989318521683403E-2"/>
              </font>
              <fill>
                <patternFill>
                  <bgColor rgb="FFCC0000"/>
                </patternFill>
              </fill>
            </x14:dxf>
          </x14:cfRule>
          <x14:cfRule type="cellIs" priority="44" operator="equal" id="{A17CBCA0-5CDD-4FA1-AFB8-607E1C47A46D}">
            <xm:f>'LA - mapping'!$B$8</xm:f>
            <x14:dxf>
              <font>
                <color theme="0" tint="-4.9989318521683403E-2"/>
              </font>
              <fill>
                <patternFill>
                  <bgColor theme="5" tint="-0.24994659260841701"/>
                </patternFill>
              </fill>
            </x14:dxf>
          </x14:cfRule>
          <x14:cfRule type="cellIs" priority="45" operator="equal" id="{58E0926E-4A81-4AD1-B598-C03A67072543}">
            <xm:f>'LA - mapping'!$B$9</xm:f>
            <x14:dxf>
              <font>
                <color theme="0" tint="-4.9989318521683403E-2"/>
              </font>
              <fill>
                <patternFill>
                  <bgColor theme="9" tint="-0.24994659260841701"/>
                </patternFill>
              </fill>
            </x14:dxf>
          </x14:cfRule>
          <xm:sqref>G5:H5 G5:G12 G13:H14</xm:sqref>
        </x14:conditionalFormatting>
        <x14:conditionalFormatting xmlns:xm="http://schemas.microsoft.com/office/excel/2006/main">
          <x14:cfRule type="cellIs" priority="28" operator="equal" id="{BACB4815-3F9D-43A7-9A10-18FCD1687DF6}">
            <xm:f>'LA - mapping'!$B$7</xm:f>
            <x14:dxf>
              <font>
                <color theme="0" tint="-4.9989318521683403E-2"/>
              </font>
              <fill>
                <patternFill>
                  <bgColor rgb="FFCC0000"/>
                </patternFill>
              </fill>
            </x14:dxf>
          </x14:cfRule>
          <x14:cfRule type="cellIs" priority="29" operator="equal" id="{F8084760-5410-4362-8C4F-F3BF24FEFA2E}">
            <xm:f>'LA - mapping'!$B$8</xm:f>
            <x14:dxf>
              <font>
                <color theme="0" tint="-4.9989318521683403E-2"/>
              </font>
              <fill>
                <patternFill>
                  <bgColor theme="5" tint="-0.24994659260841701"/>
                </patternFill>
              </fill>
            </x14:dxf>
          </x14:cfRule>
          <x14:cfRule type="cellIs" priority="30" operator="equal" id="{071EFBF6-A89C-4045-80EF-0D07FA2A4F31}">
            <xm:f>'LA - mapping'!$B$9</xm:f>
            <x14:dxf>
              <font>
                <color theme="0" tint="-4.9989318521683403E-2"/>
              </font>
              <fill>
                <patternFill>
                  <bgColor theme="9" tint="-0.24994659260841701"/>
                </patternFill>
              </fill>
            </x14:dxf>
          </x14:cfRule>
          <xm:sqref>H6:H12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A2">
    <tabColor rgb="FFACDCE8"/>
  </sheetPr>
  <dimension ref="A1:M23"/>
  <sheetViews>
    <sheetView topLeftCell="D15" zoomScaleNormal="100" workbookViewId="0">
      <selection activeCell="D20" sqref="D20:J20"/>
    </sheetView>
  </sheetViews>
  <sheetFormatPr defaultColWidth="0" defaultRowHeight="15" customHeight="1" zeroHeight="1" x14ac:dyDescent="0.35"/>
  <cols>
    <col min="1" max="2" width="3.7265625" hidden="1" customWidth="1"/>
    <col min="3" max="3" width="3.7265625" customWidth="1"/>
    <col min="4" max="5" width="36.54296875" customWidth="1"/>
    <col min="6" max="9" width="23.54296875" customWidth="1"/>
    <col min="10" max="10" width="43.81640625" customWidth="1"/>
    <col min="11" max="11" width="3.7265625" customWidth="1"/>
    <col min="12" max="13" width="2.1796875" hidden="1" customWidth="1"/>
    <col min="14" max="16384" width="9" hidden="1"/>
  </cols>
  <sheetData>
    <row r="1" spans="1:13" ht="14.5" x14ac:dyDescent="0.35">
      <c r="A1" s="2"/>
      <c r="B1" s="2"/>
      <c r="C1" s="2"/>
      <c r="D1" s="2"/>
      <c r="E1" s="2"/>
      <c r="F1" s="2"/>
      <c r="G1" s="2"/>
      <c r="H1" s="2"/>
      <c r="I1" s="2"/>
      <c r="J1" s="2"/>
      <c r="K1" s="2"/>
      <c r="L1" s="2"/>
      <c r="M1" s="2"/>
    </row>
    <row r="2" spans="1:13" ht="36" x14ac:dyDescent="0.35">
      <c r="A2" s="2"/>
      <c r="B2" s="2"/>
      <c r="C2" s="2"/>
      <c r="D2" s="92" t="s">
        <v>403</v>
      </c>
      <c r="E2" s="92"/>
      <c r="F2" s="92"/>
      <c r="G2" s="92"/>
      <c r="H2" s="92"/>
      <c r="I2" s="92"/>
      <c r="J2" s="92"/>
      <c r="K2" s="2"/>
      <c r="L2" s="2"/>
      <c r="M2" s="2"/>
    </row>
    <row r="3" spans="1:13" ht="14.5" x14ac:dyDescent="0.35">
      <c r="A3" s="2"/>
      <c r="B3" s="2"/>
      <c r="C3" s="2"/>
      <c r="D3" s="2"/>
      <c r="E3" s="2"/>
      <c r="F3" s="2"/>
      <c r="G3" s="2"/>
      <c r="H3" s="2"/>
      <c r="I3" s="2"/>
      <c r="J3" s="2"/>
      <c r="K3" s="2"/>
      <c r="L3" s="2"/>
      <c r="M3" s="2"/>
    </row>
    <row r="4" spans="1:13" ht="14.5" x14ac:dyDescent="0.35">
      <c r="A4" s="2"/>
      <c r="B4" s="2"/>
      <c r="C4" s="2"/>
      <c r="D4" s="2"/>
      <c r="E4" s="2"/>
      <c r="F4" s="2"/>
      <c r="G4" s="2"/>
      <c r="H4" s="2"/>
      <c r="I4" s="2"/>
      <c r="J4" s="2"/>
      <c r="K4" s="2"/>
      <c r="L4" s="2"/>
      <c r="M4" s="2"/>
    </row>
    <row r="5" spans="1:13" ht="29" x14ac:dyDescent="0.35">
      <c r="A5" s="2"/>
      <c r="B5" s="2"/>
      <c r="C5" s="2"/>
      <c r="D5" s="49" t="s">
        <v>410</v>
      </c>
      <c r="E5" s="49" t="s">
        <v>411</v>
      </c>
      <c r="F5" s="50" t="s">
        <v>412</v>
      </c>
      <c r="G5" s="50" t="s">
        <v>413</v>
      </c>
      <c r="H5" s="50" t="s">
        <v>414</v>
      </c>
      <c r="I5" s="50" t="s">
        <v>42</v>
      </c>
      <c r="J5" s="50" t="s">
        <v>415</v>
      </c>
      <c r="K5" s="2"/>
      <c r="L5" s="2"/>
      <c r="M5" s="2"/>
    </row>
    <row r="6" spans="1:13" ht="101.5" x14ac:dyDescent="0.35">
      <c r="A6" s="2"/>
      <c r="B6" s="9"/>
      <c r="C6" s="9">
        <v>1</v>
      </c>
      <c r="D6" s="51" t="s">
        <v>434</v>
      </c>
      <c r="E6" s="52" t="s">
        <v>435</v>
      </c>
      <c r="F6" s="75"/>
      <c r="G6" s="76" t="s">
        <v>47</v>
      </c>
      <c r="H6" s="76" t="s">
        <v>47</v>
      </c>
      <c r="I6" s="76" t="s">
        <v>47</v>
      </c>
      <c r="J6" s="77"/>
      <c r="K6" s="2"/>
      <c r="L6" s="2"/>
      <c r="M6" s="2"/>
    </row>
    <row r="7" spans="1:13" ht="116" x14ac:dyDescent="0.35">
      <c r="A7" s="2"/>
      <c r="B7" s="9"/>
      <c r="C7" s="9">
        <v>2</v>
      </c>
      <c r="D7" s="51" t="s">
        <v>436</v>
      </c>
      <c r="E7" s="52" t="s">
        <v>437</v>
      </c>
      <c r="F7" s="75"/>
      <c r="G7" s="76" t="s">
        <v>47</v>
      </c>
      <c r="H7" s="76" t="s">
        <v>47</v>
      </c>
      <c r="I7" s="76" t="s">
        <v>47</v>
      </c>
      <c r="J7" s="77"/>
      <c r="K7" s="2"/>
      <c r="L7" s="2"/>
      <c r="M7" s="2"/>
    </row>
    <row r="8" spans="1:13" ht="130.5" x14ac:dyDescent="0.35">
      <c r="A8" s="2"/>
      <c r="B8" s="9"/>
      <c r="C8" s="9">
        <v>3</v>
      </c>
      <c r="D8" s="51" t="s">
        <v>438</v>
      </c>
      <c r="E8" s="52" t="s">
        <v>439</v>
      </c>
      <c r="F8" s="75"/>
      <c r="G8" s="76" t="s">
        <v>47</v>
      </c>
      <c r="H8" s="76" t="s">
        <v>47</v>
      </c>
      <c r="I8" s="76" t="s">
        <v>47</v>
      </c>
      <c r="J8" s="77"/>
      <c r="K8" s="2"/>
      <c r="L8" s="2"/>
      <c r="M8" s="2"/>
    </row>
    <row r="9" spans="1:13" ht="87" x14ac:dyDescent="0.35">
      <c r="A9" s="2"/>
      <c r="B9" s="9"/>
      <c r="C9" s="9">
        <v>4</v>
      </c>
      <c r="D9" s="51" t="s">
        <v>440</v>
      </c>
      <c r="E9" s="52" t="s">
        <v>441</v>
      </c>
      <c r="F9" s="75"/>
      <c r="G9" s="76" t="s">
        <v>47</v>
      </c>
      <c r="H9" s="76" t="s">
        <v>47</v>
      </c>
      <c r="I9" s="76" t="s">
        <v>47</v>
      </c>
      <c r="J9" s="77"/>
      <c r="K9" s="2"/>
      <c r="L9" s="2"/>
      <c r="M9" s="2"/>
    </row>
    <row r="10" spans="1:13" ht="159.5" x14ac:dyDescent="0.35">
      <c r="A10" s="2"/>
      <c r="B10" s="9"/>
      <c r="C10" s="9">
        <v>5</v>
      </c>
      <c r="D10" s="51" t="s">
        <v>442</v>
      </c>
      <c r="E10" s="52" t="s">
        <v>443</v>
      </c>
      <c r="F10" s="75"/>
      <c r="G10" s="76" t="s">
        <v>47</v>
      </c>
      <c r="H10" s="76" t="s">
        <v>47</v>
      </c>
      <c r="I10" s="76" t="s">
        <v>47</v>
      </c>
      <c r="J10" s="77"/>
      <c r="K10" s="2"/>
      <c r="L10" s="2"/>
      <c r="M10" s="2"/>
    </row>
    <row r="11" spans="1:13" ht="145" x14ac:dyDescent="0.35">
      <c r="A11" s="2"/>
      <c r="B11" s="9"/>
      <c r="C11" s="9">
        <v>6</v>
      </c>
      <c r="D11" s="51" t="s">
        <v>444</v>
      </c>
      <c r="E11" s="52" t="s">
        <v>445</v>
      </c>
      <c r="F11" s="75"/>
      <c r="G11" s="76" t="s">
        <v>47</v>
      </c>
      <c r="H11" s="76" t="s">
        <v>47</v>
      </c>
      <c r="I11" s="76" t="s">
        <v>47</v>
      </c>
      <c r="J11" s="77"/>
      <c r="K11" s="2"/>
      <c r="L11" s="2"/>
      <c r="M11" s="2"/>
    </row>
    <row r="12" spans="1:13" ht="101.5" x14ac:dyDescent="0.35">
      <c r="A12" s="2"/>
      <c r="B12" s="9"/>
      <c r="C12" s="9">
        <v>7</v>
      </c>
      <c r="D12" s="51" t="s">
        <v>446</v>
      </c>
      <c r="E12" s="52" t="s">
        <v>447</v>
      </c>
      <c r="F12" s="75"/>
      <c r="G12" s="76" t="s">
        <v>47</v>
      </c>
      <c r="H12" s="76" t="s">
        <v>47</v>
      </c>
      <c r="I12" s="76" t="s">
        <v>47</v>
      </c>
      <c r="J12" s="77"/>
      <c r="K12" s="2"/>
      <c r="L12" s="2"/>
      <c r="M12" s="2"/>
    </row>
    <row r="13" spans="1:13" ht="72.5" x14ac:dyDescent="0.35">
      <c r="A13" s="2"/>
      <c r="B13" s="9"/>
      <c r="C13" s="9">
        <v>8</v>
      </c>
      <c r="D13" s="51" t="s">
        <v>448</v>
      </c>
      <c r="E13" s="52" t="s">
        <v>449</v>
      </c>
      <c r="F13" s="75"/>
      <c r="G13" s="76" t="s">
        <v>47</v>
      </c>
      <c r="H13" s="76" t="s">
        <v>47</v>
      </c>
      <c r="I13" s="76" t="s">
        <v>47</v>
      </c>
      <c r="J13" s="77"/>
      <c r="K13" s="2"/>
      <c r="L13" s="2"/>
      <c r="M13" s="2"/>
    </row>
    <row r="14" spans="1:13" ht="58" x14ac:dyDescent="0.35">
      <c r="A14" s="2"/>
      <c r="B14" s="9"/>
      <c r="C14" s="9">
        <v>9</v>
      </c>
      <c r="D14" s="51" t="s">
        <v>450</v>
      </c>
      <c r="E14" s="52" t="s">
        <v>451</v>
      </c>
      <c r="F14" s="75"/>
      <c r="G14" s="76" t="s">
        <v>47</v>
      </c>
      <c r="H14" s="76" t="s">
        <v>47</v>
      </c>
      <c r="I14" s="76" t="s">
        <v>47</v>
      </c>
      <c r="J14" s="77"/>
      <c r="K14" s="2"/>
      <c r="L14" s="2"/>
      <c r="M14" s="2"/>
    </row>
    <row r="15" spans="1:13" ht="43.5" x14ac:dyDescent="0.35">
      <c r="A15" s="2"/>
      <c r="B15" s="9"/>
      <c r="C15" s="9">
        <v>10</v>
      </c>
      <c r="D15" s="51" t="s">
        <v>452</v>
      </c>
      <c r="E15" s="52" t="s">
        <v>453</v>
      </c>
      <c r="F15" s="75"/>
      <c r="G15" s="76" t="s">
        <v>47</v>
      </c>
      <c r="H15" s="76" t="s">
        <v>47</v>
      </c>
      <c r="I15" s="76" t="s">
        <v>47</v>
      </c>
      <c r="J15" s="77"/>
      <c r="K15" s="2"/>
      <c r="L15" s="2"/>
      <c r="M15" s="2"/>
    </row>
    <row r="16" spans="1:13" ht="25" customHeight="1" x14ac:dyDescent="0.35">
      <c r="A16" s="7"/>
      <c r="B16" s="7"/>
      <c r="C16" s="2"/>
      <c r="D16" s="8"/>
      <c r="E16" s="8"/>
      <c r="F16" s="8"/>
      <c r="G16" s="2"/>
      <c r="H16" s="2"/>
      <c r="I16" s="2"/>
      <c r="J16" s="2"/>
      <c r="K16" s="2"/>
      <c r="L16" s="2"/>
      <c r="M16" s="2"/>
    </row>
    <row r="17" spans="1:13" s="23" customFormat="1" ht="25" customHeight="1" x14ac:dyDescent="0.35">
      <c r="A17" s="19"/>
      <c r="B17" s="19"/>
      <c r="C17" s="20"/>
      <c r="D17" s="21" t="s">
        <v>432</v>
      </c>
      <c r="E17" s="22"/>
      <c r="F17" s="22"/>
      <c r="G17" s="20"/>
      <c r="H17" s="20"/>
      <c r="I17" s="20"/>
      <c r="J17" s="20"/>
      <c r="K17" s="20"/>
      <c r="L17" s="20"/>
      <c r="M17" s="20"/>
    </row>
    <row r="18" spans="1:13" s="83" customFormat="1" ht="25" customHeight="1" x14ac:dyDescent="0.35">
      <c r="A18" s="81"/>
      <c r="B18" s="81"/>
      <c r="C18" s="20"/>
      <c r="D18" s="93" t="s">
        <v>454</v>
      </c>
      <c r="E18" s="93"/>
      <c r="F18" s="93"/>
      <c r="G18" s="93"/>
      <c r="H18" s="93"/>
      <c r="I18" s="93"/>
      <c r="J18" s="93"/>
      <c r="K18" s="82"/>
      <c r="L18" s="82"/>
      <c r="M18" s="82"/>
    </row>
    <row r="19" spans="1:13" s="83" customFormat="1" ht="25" customHeight="1" x14ac:dyDescent="0.35">
      <c r="A19" s="81"/>
      <c r="B19" s="81"/>
      <c r="C19" s="20"/>
      <c r="D19" s="94" t="s">
        <v>455</v>
      </c>
      <c r="E19" s="94"/>
      <c r="F19" s="94"/>
      <c r="G19" s="94"/>
      <c r="H19" s="94"/>
      <c r="I19" s="94"/>
      <c r="J19" s="94"/>
      <c r="K19" s="82"/>
      <c r="L19" s="82"/>
      <c r="M19" s="82"/>
    </row>
    <row r="20" spans="1:13" s="83" customFormat="1" ht="25" customHeight="1" x14ac:dyDescent="0.35">
      <c r="A20" s="81"/>
      <c r="B20" s="81"/>
      <c r="C20" s="20"/>
      <c r="D20" s="94"/>
      <c r="E20" s="94"/>
      <c r="F20" s="94"/>
      <c r="G20" s="94"/>
      <c r="H20" s="94"/>
      <c r="I20" s="94"/>
      <c r="J20" s="94"/>
      <c r="K20" s="82"/>
      <c r="L20" s="82"/>
      <c r="M20" s="82"/>
    </row>
    <row r="21" spans="1:13" s="83" customFormat="1" ht="25" customHeight="1" x14ac:dyDescent="0.35">
      <c r="A21" s="81"/>
      <c r="B21" s="81"/>
      <c r="C21" s="20"/>
      <c r="D21" s="85"/>
      <c r="E21" s="85"/>
      <c r="F21" s="85"/>
      <c r="G21" s="82"/>
      <c r="H21" s="82"/>
      <c r="I21" s="82"/>
      <c r="J21" s="82"/>
      <c r="K21" s="82"/>
      <c r="L21" s="82"/>
      <c r="M21" s="82"/>
    </row>
    <row r="22" spans="1:13" s="83" customFormat="1" ht="25" customHeight="1" x14ac:dyDescent="0.35">
      <c r="A22" s="81"/>
      <c r="B22" s="81"/>
      <c r="C22" s="20"/>
      <c r="D22" s="90" t="s">
        <v>456</v>
      </c>
      <c r="E22" s="90"/>
      <c r="F22" s="90"/>
      <c r="G22" s="90"/>
      <c r="H22" s="90"/>
      <c r="I22" s="90"/>
      <c r="J22" s="90"/>
      <c r="K22" s="82"/>
      <c r="L22" s="82"/>
      <c r="M22" s="82"/>
    </row>
    <row r="23" spans="1:13" s="23" customFormat="1" ht="25" customHeight="1" x14ac:dyDescent="0.35">
      <c r="A23" s="19"/>
      <c r="B23" s="19"/>
      <c r="C23" s="20"/>
      <c r="D23" s="32"/>
      <c r="E23" s="22"/>
      <c r="F23" s="22"/>
      <c r="G23" s="20"/>
      <c r="H23" s="20"/>
      <c r="I23" s="20"/>
      <c r="J23" s="20"/>
      <c r="K23" s="20"/>
      <c r="L23" s="20"/>
      <c r="M23" s="20"/>
    </row>
  </sheetData>
  <sheetProtection sheet="1" objects="1" scenarios="1" selectLockedCells="1"/>
  <mergeCells count="5">
    <mergeCell ref="D2:J2"/>
    <mergeCell ref="D18:J18"/>
    <mergeCell ref="D19:J19"/>
    <mergeCell ref="D20:J20"/>
    <mergeCell ref="D22:J22"/>
  </mergeCells>
  <dataValidations count="2">
    <dataValidation type="list" allowBlank="1" showInputMessage="1" showErrorMessage="1" sqref="I6:I15" xr:uid="{00000000-0002-0000-0600-000000000000}">
      <formula1>lstTrend</formula1>
    </dataValidation>
    <dataValidation type="list" allowBlank="1" showInputMessage="1" showErrorMessage="1" sqref="G6:H15" xr:uid="{00000000-0002-0000-0600-000001000000}">
      <formula1>lstResponse</formula1>
    </dataValidation>
  </dataValidations>
  <hyperlinks>
    <hyperlink ref="D19" r:id="rId1" xr:uid="{00000000-0004-0000-0600-000001000000}"/>
    <hyperlink ref="D22:I22" r:id="rId2" display="NICE guideline 20 February 2018: People's experience in adult social care services: improving the experience of care and support for people using adult social care services " xr:uid="{187CE44E-1387-4C76-B913-36EC1D2343C6}"/>
  </hyperlinks>
  <pageMargins left="0.7" right="0.7" top="0.75" bottom="0.75" header="0.3" footer="0.3"/>
  <pageSetup paperSize="9" orientation="portrait" horizontalDpi="4294967292" verticalDpi="1200" r:id="rId3"/>
  <extLst>
    <ext xmlns:x14="http://schemas.microsoft.com/office/spreadsheetml/2009/9/main" uri="{78C0D931-6437-407d-A8EE-F0AAD7539E65}">
      <x14:conditionalFormattings>
        <x14:conditionalFormatting xmlns:xm="http://schemas.microsoft.com/office/excel/2006/main">
          <x14:cfRule type="cellIs" priority="1" operator="equal" id="{9335C98D-579D-4766-8E78-67B04493E0DE}">
            <xm:f>'LA - mapping'!$B$7</xm:f>
            <x14:dxf>
              <font>
                <color theme="0" tint="-4.9989318521683403E-2"/>
              </font>
              <fill>
                <patternFill>
                  <bgColor rgb="FFCC0000"/>
                </patternFill>
              </fill>
            </x14:dxf>
          </x14:cfRule>
          <x14:cfRule type="cellIs" priority="2" operator="equal" id="{8A025E62-92FE-451E-9307-AF6CF41A963B}">
            <xm:f>'LA - mapping'!$B$8</xm:f>
            <x14:dxf>
              <font>
                <color theme="0" tint="-4.9989318521683403E-2"/>
              </font>
              <fill>
                <patternFill>
                  <bgColor theme="5" tint="-0.24994659260841701"/>
                </patternFill>
              </fill>
            </x14:dxf>
          </x14:cfRule>
          <x14:cfRule type="cellIs" priority="3" operator="equal" id="{1440EE86-DB00-4168-B3B4-39ED0D766B0A}">
            <xm:f>'LA - mapping'!$B$9</xm:f>
            <x14:dxf>
              <font>
                <color theme="0" tint="-4.9989318521683403E-2"/>
              </font>
              <fill>
                <patternFill>
                  <bgColor theme="9" tint="-0.24994659260841701"/>
                </patternFill>
              </fill>
            </x14:dxf>
          </x14:cfRule>
          <xm:sqref>G6:H15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A3">
    <tabColor rgb="FF787574"/>
  </sheetPr>
  <dimension ref="A1:M35"/>
  <sheetViews>
    <sheetView topLeftCell="D24" zoomScaleNormal="100" workbookViewId="0">
      <selection activeCell="D29" sqref="D29:J29"/>
    </sheetView>
  </sheetViews>
  <sheetFormatPr defaultColWidth="0" defaultRowHeight="14.5" zeroHeight="1" x14ac:dyDescent="0.35"/>
  <cols>
    <col min="1" max="2" width="3.7265625" hidden="1" customWidth="1"/>
    <col min="3" max="3" width="3.7265625" customWidth="1"/>
    <col min="4" max="5" width="36.54296875" customWidth="1"/>
    <col min="6" max="9" width="23.54296875" customWidth="1"/>
    <col min="10" max="10" width="43.81640625" customWidth="1"/>
    <col min="11" max="11" width="3.7265625" customWidth="1"/>
    <col min="12" max="13" width="2.1796875" hidden="1" customWidth="1"/>
    <col min="14" max="16384" width="9" hidden="1"/>
  </cols>
  <sheetData>
    <row r="1" spans="1:13" x14ac:dyDescent="0.35">
      <c r="A1" s="2"/>
      <c r="B1" s="2"/>
      <c r="C1" s="2"/>
      <c r="D1" s="2"/>
      <c r="E1" s="2"/>
      <c r="F1" s="2"/>
      <c r="G1" s="2"/>
      <c r="H1" s="2"/>
      <c r="I1" s="2"/>
      <c r="J1" s="2"/>
      <c r="K1" s="2"/>
      <c r="L1" s="2"/>
      <c r="M1" s="2"/>
    </row>
    <row r="2" spans="1:13" ht="36" x14ac:dyDescent="0.35">
      <c r="A2" s="2"/>
      <c r="B2" s="2"/>
      <c r="C2" s="2"/>
      <c r="D2" s="96" t="s">
        <v>404</v>
      </c>
      <c r="E2" s="96"/>
      <c r="F2" s="96"/>
      <c r="G2" s="96"/>
      <c r="H2" s="96"/>
      <c r="I2" s="96"/>
      <c r="J2" s="96"/>
      <c r="K2" s="2"/>
      <c r="L2" s="2"/>
      <c r="M2" s="2"/>
    </row>
    <row r="3" spans="1:13" x14ac:dyDescent="0.35">
      <c r="A3" s="2"/>
      <c r="B3" s="2"/>
      <c r="C3" s="2"/>
      <c r="D3" s="2"/>
      <c r="E3" s="2"/>
      <c r="F3" s="2"/>
      <c r="G3" s="2"/>
      <c r="H3" s="2"/>
      <c r="I3" s="2"/>
      <c r="J3" s="2"/>
      <c r="K3" s="2"/>
      <c r="L3" s="2"/>
      <c r="M3" s="2"/>
    </row>
    <row r="4" spans="1:13" x14ac:dyDescent="0.35">
      <c r="A4" s="2"/>
      <c r="B4" s="2"/>
      <c r="C4" s="2"/>
      <c r="D4" s="2"/>
      <c r="E4" s="2"/>
      <c r="F4" s="2"/>
      <c r="G4" s="2"/>
      <c r="H4" s="2"/>
      <c r="I4" s="2"/>
      <c r="J4" s="2"/>
      <c r="K4" s="2"/>
      <c r="L4" s="2"/>
      <c r="M4" s="2"/>
    </row>
    <row r="5" spans="1:13" ht="29" x14ac:dyDescent="0.35">
      <c r="A5" s="2"/>
      <c r="B5" s="2"/>
      <c r="C5" s="2"/>
      <c r="D5" s="49" t="s">
        <v>410</v>
      </c>
      <c r="E5" s="49" t="s">
        <v>411</v>
      </c>
      <c r="F5" s="50" t="s">
        <v>412</v>
      </c>
      <c r="G5" s="50" t="s">
        <v>413</v>
      </c>
      <c r="H5" s="50" t="s">
        <v>414</v>
      </c>
      <c r="I5" s="50" t="s">
        <v>42</v>
      </c>
      <c r="J5" s="50" t="s">
        <v>415</v>
      </c>
      <c r="K5" s="2"/>
      <c r="L5" s="2"/>
      <c r="M5" s="2"/>
    </row>
    <row r="6" spans="1:13" ht="145" x14ac:dyDescent="0.35">
      <c r="A6" s="2"/>
      <c r="B6" s="9"/>
      <c r="C6" s="9">
        <v>1</v>
      </c>
      <c r="D6" s="51" t="s">
        <v>457</v>
      </c>
      <c r="E6" s="52" t="s">
        <v>458</v>
      </c>
      <c r="F6" s="75"/>
      <c r="G6" s="76" t="s">
        <v>47</v>
      </c>
      <c r="H6" s="76" t="s">
        <v>47</v>
      </c>
      <c r="I6" s="76" t="s">
        <v>47</v>
      </c>
      <c r="J6" s="77"/>
      <c r="K6" s="2"/>
      <c r="L6" s="2"/>
      <c r="M6" s="2"/>
    </row>
    <row r="7" spans="1:13" ht="87" x14ac:dyDescent="0.35">
      <c r="A7" s="2"/>
      <c r="B7" s="9"/>
      <c r="C7" s="9">
        <v>2</v>
      </c>
      <c r="D7" s="51" t="s">
        <v>459</v>
      </c>
      <c r="E7" s="52" t="s">
        <v>460</v>
      </c>
      <c r="F7" s="75"/>
      <c r="G7" s="76" t="s">
        <v>47</v>
      </c>
      <c r="H7" s="76" t="s">
        <v>47</v>
      </c>
      <c r="I7" s="76" t="s">
        <v>47</v>
      </c>
      <c r="J7" s="77"/>
      <c r="K7" s="2"/>
      <c r="L7" s="2"/>
      <c r="M7" s="2"/>
    </row>
    <row r="8" spans="1:13" ht="127.5" customHeight="1" x14ac:dyDescent="0.35">
      <c r="A8" s="2"/>
      <c r="B8" s="9"/>
      <c r="C8" s="9">
        <v>3</v>
      </c>
      <c r="D8" s="51" t="s">
        <v>461</v>
      </c>
      <c r="E8" s="52" t="s">
        <v>462</v>
      </c>
      <c r="F8" s="75"/>
      <c r="G8" s="76" t="s">
        <v>47</v>
      </c>
      <c r="H8" s="76" t="s">
        <v>47</v>
      </c>
      <c r="I8" s="76" t="s">
        <v>47</v>
      </c>
      <c r="J8" s="77"/>
      <c r="K8" s="2"/>
      <c r="L8" s="2"/>
      <c r="M8" s="2"/>
    </row>
    <row r="9" spans="1:13" ht="173.25" customHeight="1" x14ac:dyDescent="0.35">
      <c r="A9" s="2"/>
      <c r="B9" s="9"/>
      <c r="C9" s="9">
        <v>4</v>
      </c>
      <c r="D9" s="51" t="s">
        <v>463</v>
      </c>
      <c r="E9" s="52" t="s">
        <v>464</v>
      </c>
      <c r="F9" s="75"/>
      <c r="G9" s="76" t="s">
        <v>47</v>
      </c>
      <c r="H9" s="76" t="s">
        <v>47</v>
      </c>
      <c r="I9" s="76" t="s">
        <v>47</v>
      </c>
      <c r="J9" s="77"/>
      <c r="K9" s="2"/>
      <c r="L9" s="2"/>
      <c r="M9" s="2"/>
    </row>
    <row r="10" spans="1:13" ht="173.25" customHeight="1" x14ac:dyDescent="0.35">
      <c r="A10" s="2"/>
      <c r="B10" s="9"/>
      <c r="C10" s="9">
        <v>5</v>
      </c>
      <c r="D10" s="51" t="s">
        <v>465</v>
      </c>
      <c r="E10" s="52" t="s">
        <v>466</v>
      </c>
      <c r="F10" s="75"/>
      <c r="G10" s="76" t="s">
        <v>47</v>
      </c>
      <c r="H10" s="76" t="s">
        <v>47</v>
      </c>
      <c r="I10" s="76" t="s">
        <v>47</v>
      </c>
      <c r="J10" s="77"/>
      <c r="K10" s="2"/>
      <c r="L10" s="2"/>
      <c r="M10" s="2"/>
    </row>
    <row r="11" spans="1:13" ht="72.5" x14ac:dyDescent="0.35">
      <c r="A11" s="2"/>
      <c r="B11" s="9"/>
      <c r="C11" s="9">
        <v>6</v>
      </c>
      <c r="D11" s="51" t="s">
        <v>467</v>
      </c>
      <c r="E11" s="52" t="s">
        <v>468</v>
      </c>
      <c r="F11" s="75"/>
      <c r="G11" s="76" t="s">
        <v>47</v>
      </c>
      <c r="H11" s="76" t="s">
        <v>47</v>
      </c>
      <c r="I11" s="76" t="s">
        <v>47</v>
      </c>
      <c r="J11" s="77"/>
      <c r="K11" s="2"/>
      <c r="L11" s="2"/>
      <c r="M11" s="2"/>
    </row>
    <row r="12" spans="1:13" ht="87" x14ac:dyDescent="0.35">
      <c r="A12" s="2"/>
      <c r="B12" s="9"/>
      <c r="C12" s="9">
        <v>7</v>
      </c>
      <c r="D12" s="51" t="s">
        <v>469</v>
      </c>
      <c r="E12" s="52" t="s">
        <v>470</v>
      </c>
      <c r="F12" s="75"/>
      <c r="G12" s="76" t="s">
        <v>47</v>
      </c>
      <c r="H12" s="76" t="s">
        <v>47</v>
      </c>
      <c r="I12" s="76" t="s">
        <v>47</v>
      </c>
      <c r="J12" s="77"/>
      <c r="K12" s="2"/>
      <c r="L12" s="2"/>
      <c r="M12" s="2"/>
    </row>
    <row r="13" spans="1:13" ht="87" x14ac:dyDescent="0.35">
      <c r="A13" s="2"/>
      <c r="B13" s="9"/>
      <c r="C13" s="9">
        <v>8</v>
      </c>
      <c r="D13" s="51" t="s">
        <v>471</v>
      </c>
      <c r="E13" s="52" t="s">
        <v>472</v>
      </c>
      <c r="F13" s="75"/>
      <c r="G13" s="76" t="s">
        <v>47</v>
      </c>
      <c r="H13" s="76" t="s">
        <v>47</v>
      </c>
      <c r="I13" s="76" t="s">
        <v>47</v>
      </c>
      <c r="J13" s="77"/>
      <c r="K13" s="2"/>
      <c r="L13" s="2"/>
      <c r="M13" s="2"/>
    </row>
    <row r="14" spans="1:13" ht="101.5" x14ac:dyDescent="0.35">
      <c r="A14" s="2"/>
      <c r="B14" s="9"/>
      <c r="C14" s="9">
        <v>9</v>
      </c>
      <c r="D14" s="51" t="s">
        <v>473</v>
      </c>
      <c r="E14" s="52" t="s">
        <v>474</v>
      </c>
      <c r="F14" s="75"/>
      <c r="G14" s="76" t="s">
        <v>47</v>
      </c>
      <c r="H14" s="76" t="s">
        <v>47</v>
      </c>
      <c r="I14" s="76" t="s">
        <v>47</v>
      </c>
      <c r="J14" s="77"/>
      <c r="K14" s="2"/>
      <c r="L14" s="2"/>
      <c r="M14" s="2"/>
    </row>
    <row r="15" spans="1:13" ht="101.5" x14ac:dyDescent="0.35">
      <c r="A15" s="2"/>
      <c r="B15" s="9"/>
      <c r="C15" s="9">
        <v>10</v>
      </c>
      <c r="D15" s="51" t="s">
        <v>475</v>
      </c>
      <c r="E15" s="52" t="s">
        <v>476</v>
      </c>
      <c r="F15" s="75"/>
      <c r="G15" s="76" t="s">
        <v>47</v>
      </c>
      <c r="H15" s="76" t="s">
        <v>47</v>
      </c>
      <c r="I15" s="76" t="s">
        <v>47</v>
      </c>
      <c r="J15" s="77"/>
      <c r="K15" s="2"/>
      <c r="L15" s="2"/>
      <c r="M15" s="2"/>
    </row>
    <row r="16" spans="1:13" ht="85.5" customHeight="1" x14ac:dyDescent="0.35">
      <c r="A16" s="2"/>
      <c r="B16" s="9"/>
      <c r="C16" s="9">
        <v>11</v>
      </c>
      <c r="D16" s="51" t="s">
        <v>477</v>
      </c>
      <c r="E16" s="52" t="s">
        <v>478</v>
      </c>
      <c r="F16" s="75"/>
      <c r="G16" s="76" t="s">
        <v>47</v>
      </c>
      <c r="H16" s="76" t="s">
        <v>47</v>
      </c>
      <c r="I16" s="76" t="s">
        <v>47</v>
      </c>
      <c r="J16" s="77"/>
      <c r="K16" s="2"/>
      <c r="L16" s="2"/>
      <c r="M16" s="2"/>
    </row>
    <row r="17" spans="1:13" ht="87" x14ac:dyDescent="0.35">
      <c r="A17" s="2"/>
      <c r="B17" s="9"/>
      <c r="C17" s="9">
        <v>12</v>
      </c>
      <c r="D17" s="51" t="s">
        <v>479</v>
      </c>
      <c r="E17" s="52" t="s">
        <v>480</v>
      </c>
      <c r="F17" s="75"/>
      <c r="G17" s="76" t="s">
        <v>47</v>
      </c>
      <c r="H17" s="76" t="s">
        <v>47</v>
      </c>
      <c r="I17" s="76" t="s">
        <v>47</v>
      </c>
      <c r="J17" s="77"/>
      <c r="K17" s="2"/>
      <c r="L17" s="2"/>
      <c r="M17" s="2"/>
    </row>
    <row r="18" spans="1:13" ht="69" customHeight="1" x14ac:dyDescent="0.35">
      <c r="A18" s="2"/>
      <c r="B18" s="9"/>
      <c r="C18" s="9">
        <v>13</v>
      </c>
      <c r="D18" s="51" t="s">
        <v>481</v>
      </c>
      <c r="E18" s="52" t="s">
        <v>482</v>
      </c>
      <c r="F18" s="75"/>
      <c r="G18" s="76" t="s">
        <v>47</v>
      </c>
      <c r="H18" s="76" t="s">
        <v>47</v>
      </c>
      <c r="I18" s="76" t="s">
        <v>47</v>
      </c>
      <c r="J18" s="77"/>
      <c r="K18" s="2"/>
      <c r="L18" s="2"/>
      <c r="M18" s="2"/>
    </row>
    <row r="19" spans="1:13" ht="25" customHeight="1" x14ac:dyDescent="0.35">
      <c r="A19" s="7"/>
      <c r="B19" s="7"/>
      <c r="C19" s="2"/>
      <c r="D19" s="8"/>
      <c r="E19" s="8"/>
      <c r="F19" s="8"/>
      <c r="G19" s="2"/>
      <c r="H19" s="2"/>
      <c r="I19" s="2"/>
      <c r="J19" s="2"/>
      <c r="K19" s="2"/>
      <c r="L19" s="2"/>
      <c r="M19" s="2"/>
    </row>
    <row r="20" spans="1:13" ht="25" customHeight="1" x14ac:dyDescent="0.35">
      <c r="A20" s="7"/>
      <c r="B20" s="7"/>
      <c r="C20" s="2"/>
      <c r="D20" s="21" t="s">
        <v>432</v>
      </c>
      <c r="E20" s="8"/>
      <c r="F20" s="8"/>
      <c r="G20" s="2"/>
      <c r="H20" s="2"/>
      <c r="I20" s="2"/>
      <c r="J20" s="2"/>
      <c r="K20" s="2"/>
      <c r="L20" s="2"/>
      <c r="M20" s="2"/>
    </row>
    <row r="21" spans="1:13" s="74" customFormat="1" ht="25" customHeight="1" x14ac:dyDescent="0.35">
      <c r="A21" s="84"/>
      <c r="B21" s="84"/>
      <c r="C21" s="73"/>
      <c r="D21" s="97" t="s">
        <v>483</v>
      </c>
      <c r="E21" s="97"/>
      <c r="F21" s="97"/>
      <c r="G21" s="97"/>
      <c r="H21" s="97"/>
      <c r="I21" s="97"/>
      <c r="J21" s="97"/>
      <c r="K21" s="73"/>
      <c r="L21" s="73"/>
      <c r="M21" s="73"/>
    </row>
    <row r="22" spans="1:13" s="74" customFormat="1" ht="25" customHeight="1" x14ac:dyDescent="0.35">
      <c r="A22" s="84"/>
      <c r="B22" s="84"/>
      <c r="C22" s="73"/>
      <c r="D22" s="97" t="s">
        <v>484</v>
      </c>
      <c r="E22" s="97"/>
      <c r="F22" s="97"/>
      <c r="G22" s="97"/>
      <c r="H22" s="97"/>
      <c r="I22" s="97"/>
      <c r="J22" s="97"/>
      <c r="K22" s="73"/>
      <c r="L22" s="73"/>
      <c r="M22" s="73"/>
    </row>
    <row r="23" spans="1:13" s="74" customFormat="1" ht="25" customHeight="1" x14ac:dyDescent="0.35">
      <c r="A23" s="84"/>
      <c r="B23" s="84"/>
      <c r="C23" s="73"/>
      <c r="D23" s="97"/>
      <c r="E23" s="97"/>
      <c r="F23" s="97"/>
      <c r="G23" s="97"/>
      <c r="H23" s="97"/>
      <c r="I23" s="97"/>
      <c r="J23" s="97"/>
      <c r="K23" s="73"/>
      <c r="L23" s="73"/>
      <c r="M23" s="73"/>
    </row>
    <row r="24" spans="1:13" s="74" customFormat="1" ht="25" customHeight="1" x14ac:dyDescent="0.35">
      <c r="A24" s="84"/>
      <c r="B24" s="84"/>
      <c r="C24" s="73"/>
      <c r="D24" s="97" t="s">
        <v>485</v>
      </c>
      <c r="E24" s="97"/>
      <c r="F24" s="97"/>
      <c r="G24" s="97"/>
      <c r="H24" s="97"/>
      <c r="I24" s="97"/>
      <c r="J24" s="97"/>
      <c r="K24" s="73"/>
      <c r="L24" s="73"/>
      <c r="M24" s="73"/>
    </row>
    <row r="25" spans="1:13" s="74" customFormat="1" ht="25" customHeight="1" x14ac:dyDescent="0.35">
      <c r="A25" s="84"/>
      <c r="B25" s="84"/>
      <c r="C25" s="73"/>
      <c r="D25" s="95" t="s">
        <v>486</v>
      </c>
      <c r="E25" s="95"/>
      <c r="F25" s="95"/>
      <c r="G25" s="95"/>
      <c r="H25" s="95"/>
      <c r="I25" s="95"/>
      <c r="J25" s="95"/>
      <c r="K25" s="73"/>
      <c r="L25" s="73"/>
      <c r="M25" s="73"/>
    </row>
    <row r="26" spans="1:13" s="74" customFormat="1" ht="25" customHeight="1" x14ac:dyDescent="0.35">
      <c r="A26" s="84"/>
      <c r="B26" s="84"/>
      <c r="C26" s="73"/>
      <c r="D26" s="97" t="s">
        <v>487</v>
      </c>
      <c r="E26" s="97"/>
      <c r="F26" s="97"/>
      <c r="G26" s="97"/>
      <c r="H26" s="97"/>
      <c r="I26" s="97"/>
      <c r="J26" s="97"/>
      <c r="K26" s="73"/>
      <c r="L26" s="73"/>
      <c r="M26" s="73"/>
    </row>
    <row r="27" spans="1:13" s="74" customFormat="1" ht="25" customHeight="1" x14ac:dyDescent="0.35">
      <c r="A27" s="84"/>
      <c r="B27" s="84"/>
      <c r="C27" s="73"/>
      <c r="D27" s="97" t="s">
        <v>488</v>
      </c>
      <c r="E27" s="97"/>
      <c r="F27" s="97"/>
      <c r="G27" s="97"/>
      <c r="H27" s="97"/>
      <c r="I27" s="97"/>
      <c r="J27" s="97"/>
      <c r="K27" s="73"/>
      <c r="L27" s="73"/>
      <c r="M27" s="73"/>
    </row>
    <row r="28" spans="1:13" s="74" customFormat="1" ht="25" customHeight="1" x14ac:dyDescent="0.35">
      <c r="A28" s="84"/>
      <c r="B28" s="84"/>
      <c r="C28" s="73"/>
      <c r="D28" s="97" t="s">
        <v>489</v>
      </c>
      <c r="E28" s="97"/>
      <c r="F28" s="97"/>
      <c r="G28" s="97"/>
      <c r="H28" s="97"/>
      <c r="I28" s="97"/>
      <c r="J28" s="97"/>
      <c r="K28" s="73"/>
      <c r="L28" s="73"/>
      <c r="M28" s="73"/>
    </row>
    <row r="29" spans="1:13" s="74" customFormat="1" ht="25" customHeight="1" x14ac:dyDescent="0.35">
      <c r="A29" s="84"/>
      <c r="B29" s="84"/>
      <c r="C29" s="73"/>
      <c r="D29" s="97" t="s">
        <v>634</v>
      </c>
      <c r="E29" s="97"/>
      <c r="F29" s="97"/>
      <c r="G29" s="97"/>
      <c r="H29" s="97"/>
      <c r="I29" s="97"/>
      <c r="J29" s="97"/>
      <c r="K29" s="73"/>
      <c r="L29" s="73"/>
      <c r="M29" s="73"/>
    </row>
    <row r="30" spans="1:13" s="74" customFormat="1" ht="25" customHeight="1" x14ac:dyDescent="0.35">
      <c r="A30" s="84"/>
      <c r="B30" s="84"/>
      <c r="C30" s="73"/>
      <c r="D30" s="97" t="s">
        <v>490</v>
      </c>
      <c r="E30" s="97"/>
      <c r="F30" s="97"/>
      <c r="G30" s="97"/>
      <c r="H30" s="97"/>
      <c r="I30" s="97"/>
      <c r="J30" s="97"/>
      <c r="K30" s="73"/>
      <c r="L30" s="73"/>
      <c r="M30" s="73"/>
    </row>
    <row r="31" spans="1:13" s="74" customFormat="1" ht="25" customHeight="1" x14ac:dyDescent="0.35">
      <c r="A31" s="84"/>
      <c r="B31" s="84"/>
      <c r="C31" s="73"/>
      <c r="D31" s="97" t="s">
        <v>491</v>
      </c>
      <c r="E31" s="97"/>
      <c r="F31" s="97"/>
      <c r="G31" s="97"/>
      <c r="H31" s="97"/>
      <c r="I31" s="97"/>
      <c r="J31" s="97"/>
      <c r="K31" s="73"/>
      <c r="L31" s="73"/>
      <c r="M31" s="73"/>
    </row>
    <row r="32" spans="1:13" s="74" customFormat="1" ht="25" customHeight="1" x14ac:dyDescent="0.35">
      <c r="A32" s="84"/>
      <c r="B32" s="84"/>
      <c r="C32" s="73"/>
      <c r="D32" s="97" t="s">
        <v>492</v>
      </c>
      <c r="E32" s="97"/>
      <c r="F32" s="97"/>
      <c r="G32" s="97"/>
      <c r="H32" s="97"/>
      <c r="I32" s="97"/>
      <c r="J32" s="97"/>
      <c r="K32" s="73"/>
      <c r="L32" s="73"/>
      <c r="M32" s="73"/>
    </row>
    <row r="33" spans="1:13" s="74" customFormat="1" ht="25" customHeight="1" x14ac:dyDescent="0.35">
      <c r="A33" s="84"/>
      <c r="B33" s="84"/>
      <c r="C33" s="73"/>
      <c r="D33" s="94"/>
      <c r="E33" s="94"/>
      <c r="F33" s="94"/>
      <c r="G33" s="94"/>
      <c r="H33" s="94"/>
      <c r="I33" s="94"/>
      <c r="J33" s="94"/>
      <c r="K33" s="73"/>
      <c r="L33" s="73"/>
      <c r="M33" s="73"/>
    </row>
    <row r="34" spans="1:13" s="74" customFormat="1" ht="25" customHeight="1" x14ac:dyDescent="0.35">
      <c r="C34" s="73"/>
      <c r="D34" s="95" t="s">
        <v>493</v>
      </c>
      <c r="E34" s="95"/>
      <c r="F34" s="95"/>
      <c r="G34" s="95"/>
      <c r="H34" s="95"/>
      <c r="I34" s="95"/>
      <c r="J34" s="95"/>
      <c r="K34" s="73"/>
    </row>
    <row r="35" spans="1:13" ht="25" customHeight="1" x14ac:dyDescent="0.35">
      <c r="C35" s="2"/>
      <c r="D35" s="20"/>
      <c r="E35" s="2"/>
      <c r="F35" s="2"/>
      <c r="G35" s="2"/>
      <c r="H35" s="2"/>
      <c r="I35" s="2"/>
      <c r="J35" s="2"/>
      <c r="K35" s="2"/>
    </row>
  </sheetData>
  <sheetProtection selectLockedCells="1"/>
  <mergeCells count="15">
    <mergeCell ref="D34:J34"/>
    <mergeCell ref="D2:J2"/>
    <mergeCell ref="D21:J21"/>
    <mergeCell ref="D22:J22"/>
    <mergeCell ref="D23:J23"/>
    <mergeCell ref="D24:J24"/>
    <mergeCell ref="D25:J25"/>
    <mergeCell ref="D26:J26"/>
    <mergeCell ref="D27:J27"/>
    <mergeCell ref="D28:J28"/>
    <mergeCell ref="D29:J29"/>
    <mergeCell ref="D30:J30"/>
    <mergeCell ref="D31:J31"/>
    <mergeCell ref="D32:J32"/>
    <mergeCell ref="D33:J33"/>
  </mergeCells>
  <dataValidations count="2">
    <dataValidation type="list" allowBlank="1" showInputMessage="1" showErrorMessage="1" sqref="I6:I18" xr:uid="{00000000-0002-0000-0700-000000000000}">
      <formula1>lstTrend</formula1>
    </dataValidation>
    <dataValidation type="list" allowBlank="1" showInputMessage="1" showErrorMessage="1" sqref="G6:H18" xr:uid="{00000000-0002-0000-0700-000001000000}">
      <formula1>lstResponse</formula1>
    </dataValidation>
  </dataValidations>
  <hyperlinks>
    <hyperlink ref="D21" r:id="rId1" display="Statuatory guidance JSNA" xr:uid="{00000000-0004-0000-0700-000000000000}"/>
    <hyperlink ref="D22" r:id="rId2" display="Mitchelle's Story" xr:uid="{00000000-0004-0000-0700-000001000000}"/>
    <hyperlink ref="D25" r:id="rId3" display="NHS digital data" xr:uid="{00000000-0004-0000-0700-000005000000}"/>
    <hyperlink ref="D26" r:id="rId4" xr:uid="{00000000-0004-0000-0700-000006000000}"/>
    <hyperlink ref="D27" r:id="rId5" display="You're Welcome guidance" xr:uid="{00000000-0004-0000-0700-000007000000}"/>
    <hyperlink ref="D28" r:id="rId6" xr:uid="{00000000-0004-0000-0700-000008000000}"/>
    <hyperlink ref="D31" r:id="rId7" xr:uid="{00000000-0004-0000-0700-00000B000000}"/>
    <hyperlink ref="D32" r:id="rId8" xr:uid="{00000000-0004-0000-0700-00000C000000}"/>
    <hyperlink ref="D34:E34" r:id="rId9" display="National Strategy for Autistic Children" xr:uid="{3F406D9D-CFC4-4FC9-8CC9-C879AE2BA36D}"/>
    <hyperlink ref="D24" r:id="rId10" xr:uid="{9E6D1E64-BBA4-47D5-BDF2-F97D915ADA05}"/>
    <hyperlink ref="D30:J30" r:id="rId11" display="Role of DMO in 2019" xr:uid="{8223BE70-9E37-457F-A502-EF422B3E7F3E}"/>
    <hyperlink ref="D29:J29" r:id="rId12" display="Designated Medical Officer Resources " xr:uid="{A53A33AD-2BB6-4C85-94BA-9AFA819AC501}"/>
  </hyperlinks>
  <pageMargins left="0.7" right="0.7" top="0.75" bottom="0.75" header="0.3" footer="0.3"/>
  <pageSetup paperSize="9" orientation="portrait" horizontalDpi="4294967292" verticalDpi="1200" r:id="rId13"/>
  <extLst>
    <ext xmlns:x14="http://schemas.microsoft.com/office/spreadsheetml/2009/9/main" uri="{78C0D931-6437-407d-A8EE-F0AAD7539E65}">
      <x14:conditionalFormattings>
        <x14:conditionalFormatting xmlns:xm="http://schemas.microsoft.com/office/excel/2006/main">
          <x14:cfRule type="cellIs" priority="19" operator="equal" id="{4155CCD2-D892-408C-91C0-F4A154C43D8B}">
            <xm:f>'LA - mapping'!$B$7</xm:f>
            <x14:dxf>
              <font>
                <color theme="0" tint="-4.9989318521683403E-2"/>
              </font>
              <fill>
                <patternFill>
                  <bgColor rgb="FFCC0000"/>
                </patternFill>
              </fill>
            </x14:dxf>
          </x14:cfRule>
          <x14:cfRule type="cellIs" priority="20" operator="equal" id="{C624FCD0-59B7-4256-9C7E-2A67AA407CCA}">
            <xm:f>'LA - mapping'!$B$8</xm:f>
            <x14:dxf>
              <font>
                <color theme="0" tint="-4.9989318521683403E-2"/>
              </font>
              <fill>
                <patternFill>
                  <bgColor theme="5" tint="-0.24994659260841701"/>
                </patternFill>
              </fill>
            </x14:dxf>
          </x14:cfRule>
          <x14:cfRule type="cellIs" priority="21" operator="equal" id="{DE9A74AE-16B6-49FA-9175-C217937205EB}">
            <xm:f>'LA - mapping'!$B$9</xm:f>
            <x14:dxf>
              <font>
                <color theme="0" tint="-4.9989318521683403E-2"/>
              </font>
              <fill>
                <patternFill>
                  <bgColor theme="9" tint="-0.24994659260841701"/>
                </patternFill>
              </fill>
            </x14:dxf>
          </x14:cfRule>
          <xm:sqref>G6:H18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A4">
    <tabColor rgb="FF9CAB69"/>
  </sheetPr>
  <dimension ref="A1:M21"/>
  <sheetViews>
    <sheetView tabSelected="1" topLeftCell="D12" zoomScale="83" zoomScaleNormal="100" workbookViewId="0">
      <selection activeCell="D16" sqref="D16:J16"/>
    </sheetView>
  </sheetViews>
  <sheetFormatPr defaultColWidth="0" defaultRowHeight="15" customHeight="1" zeroHeight="1" x14ac:dyDescent="0.35"/>
  <cols>
    <col min="1" max="2" width="3.7265625" hidden="1" customWidth="1"/>
    <col min="3" max="3" width="3.7265625" customWidth="1"/>
    <col min="4" max="4" width="35.7265625" customWidth="1"/>
    <col min="5" max="5" width="36.7265625" bestFit="1" customWidth="1"/>
    <col min="6" max="6" width="22" customWidth="1"/>
    <col min="7" max="7" width="22" bestFit="1" customWidth="1"/>
    <col min="8" max="8" width="22.7265625" bestFit="1" customWidth="1"/>
    <col min="9" max="9" width="21.7265625" customWidth="1"/>
    <col min="10" max="10" width="30.453125" customWidth="1"/>
    <col min="11" max="11" width="3.7265625" customWidth="1"/>
    <col min="12" max="13" width="2.1796875" hidden="1" customWidth="1"/>
    <col min="14" max="16384" width="9" hidden="1"/>
  </cols>
  <sheetData>
    <row r="1" spans="1:13" ht="14.5" x14ac:dyDescent="0.35">
      <c r="A1" s="2"/>
      <c r="B1" s="2"/>
      <c r="C1" s="2"/>
      <c r="D1" s="2"/>
      <c r="E1" s="2"/>
      <c r="F1" s="2"/>
      <c r="G1" s="2"/>
      <c r="H1" s="2"/>
      <c r="I1" s="2"/>
      <c r="J1" s="2"/>
      <c r="K1" s="2"/>
      <c r="L1" s="2"/>
      <c r="M1" s="2"/>
    </row>
    <row r="2" spans="1:13" ht="36" x14ac:dyDescent="0.35">
      <c r="A2" s="2"/>
      <c r="B2" s="2"/>
      <c r="C2" s="2"/>
      <c r="D2" s="98" t="s">
        <v>405</v>
      </c>
      <c r="E2" s="98"/>
      <c r="F2" s="98"/>
      <c r="G2" s="98"/>
      <c r="H2" s="98"/>
      <c r="I2" s="98"/>
      <c r="J2" s="98"/>
      <c r="K2" s="2"/>
      <c r="L2" s="2"/>
      <c r="M2" s="2"/>
    </row>
    <row r="3" spans="1:13" ht="14.5" x14ac:dyDescent="0.35">
      <c r="A3" s="2"/>
      <c r="B3" s="2"/>
      <c r="C3" s="2"/>
      <c r="D3" s="2"/>
      <c r="E3" s="2"/>
      <c r="F3" s="2"/>
      <c r="G3" s="2"/>
      <c r="H3" s="2"/>
      <c r="I3" s="2"/>
      <c r="J3" s="2"/>
      <c r="K3" s="2"/>
      <c r="L3" s="2"/>
      <c r="M3" s="2"/>
    </row>
    <row r="4" spans="1:13" ht="14.5" x14ac:dyDescent="0.35">
      <c r="A4" s="2"/>
      <c r="B4" s="2"/>
      <c r="C4" s="2"/>
      <c r="D4" s="2"/>
      <c r="E4" s="2"/>
      <c r="F4" s="2"/>
      <c r="G4" s="2"/>
      <c r="H4" s="2"/>
      <c r="I4" s="2"/>
      <c r="J4" s="2"/>
      <c r="K4" s="2"/>
      <c r="L4" s="2"/>
      <c r="M4" s="2"/>
    </row>
    <row r="5" spans="1:13" ht="29" x14ac:dyDescent="0.35">
      <c r="A5" s="2"/>
      <c r="B5" s="2"/>
      <c r="C5" s="2"/>
      <c r="D5" s="49" t="s">
        <v>410</v>
      </c>
      <c r="E5" s="49" t="s">
        <v>411</v>
      </c>
      <c r="F5" s="50" t="s">
        <v>412</v>
      </c>
      <c r="G5" s="50" t="s">
        <v>413</v>
      </c>
      <c r="H5" s="50" t="s">
        <v>414</v>
      </c>
      <c r="I5" s="50" t="s">
        <v>42</v>
      </c>
      <c r="J5" s="50" t="s">
        <v>415</v>
      </c>
      <c r="K5" s="2"/>
      <c r="L5" s="2"/>
      <c r="M5" s="2"/>
    </row>
    <row r="6" spans="1:13" ht="72.5" x14ac:dyDescent="0.35">
      <c r="A6" s="2"/>
      <c r="B6" s="9"/>
      <c r="C6" s="9">
        <v>1</v>
      </c>
      <c r="D6" s="51" t="s">
        <v>494</v>
      </c>
      <c r="E6" s="52" t="s">
        <v>495</v>
      </c>
      <c r="F6" s="75"/>
      <c r="G6" s="76" t="s">
        <v>47</v>
      </c>
      <c r="H6" s="76" t="s">
        <v>47</v>
      </c>
      <c r="I6" s="76" t="s">
        <v>47</v>
      </c>
      <c r="J6" s="77"/>
      <c r="K6" s="2"/>
      <c r="L6" s="2"/>
      <c r="M6" s="2"/>
    </row>
    <row r="7" spans="1:13" ht="87" x14ac:dyDescent="0.35">
      <c r="A7" s="2"/>
      <c r="B7" s="9"/>
      <c r="C7" s="9">
        <v>2</v>
      </c>
      <c r="D7" s="51" t="s">
        <v>496</v>
      </c>
      <c r="E7" s="52" t="s">
        <v>497</v>
      </c>
      <c r="F7" s="75"/>
      <c r="G7" s="76" t="s">
        <v>47</v>
      </c>
      <c r="H7" s="76" t="s">
        <v>47</v>
      </c>
      <c r="I7" s="76" t="s">
        <v>47</v>
      </c>
      <c r="J7" s="77"/>
      <c r="K7" s="2"/>
      <c r="L7" s="2"/>
      <c r="M7" s="2"/>
    </row>
    <row r="8" spans="1:13" ht="83.25" customHeight="1" x14ac:dyDescent="0.35">
      <c r="A8" s="2"/>
      <c r="B8" s="9"/>
      <c r="C8" s="9">
        <v>3</v>
      </c>
      <c r="D8" s="51" t="s">
        <v>498</v>
      </c>
      <c r="E8" s="52" t="s">
        <v>499</v>
      </c>
      <c r="F8" s="75"/>
      <c r="G8" s="76" t="s">
        <v>47</v>
      </c>
      <c r="H8" s="76" t="s">
        <v>47</v>
      </c>
      <c r="I8" s="76" t="s">
        <v>47</v>
      </c>
      <c r="J8" s="77"/>
      <c r="K8" s="2"/>
      <c r="L8" s="2"/>
      <c r="M8" s="2"/>
    </row>
    <row r="9" spans="1:13" ht="69.75" customHeight="1" x14ac:dyDescent="0.35">
      <c r="A9" s="2"/>
      <c r="B9" s="9"/>
      <c r="C9" s="9">
        <v>4</v>
      </c>
      <c r="D9" s="51" t="s">
        <v>500</v>
      </c>
      <c r="E9" s="52" t="s">
        <v>501</v>
      </c>
      <c r="F9" s="75"/>
      <c r="G9" s="76" t="s">
        <v>47</v>
      </c>
      <c r="H9" s="76" t="s">
        <v>47</v>
      </c>
      <c r="I9" s="76" t="s">
        <v>47</v>
      </c>
      <c r="J9" s="77"/>
      <c r="K9" s="2"/>
      <c r="L9" s="2"/>
      <c r="M9" s="2"/>
    </row>
    <row r="10" spans="1:13" ht="87" x14ac:dyDescent="0.35">
      <c r="A10" s="2"/>
      <c r="B10" s="9"/>
      <c r="C10" s="9">
        <v>5</v>
      </c>
      <c r="D10" s="51" t="s">
        <v>502</v>
      </c>
      <c r="E10" s="52" t="s">
        <v>503</v>
      </c>
      <c r="F10" s="75"/>
      <c r="G10" s="76" t="s">
        <v>47</v>
      </c>
      <c r="H10" s="76" t="s">
        <v>47</v>
      </c>
      <c r="I10" s="76" t="s">
        <v>47</v>
      </c>
      <c r="J10" s="77"/>
      <c r="K10" s="2"/>
      <c r="L10" s="2"/>
      <c r="M10" s="2"/>
    </row>
    <row r="11" spans="1:13" ht="116" x14ac:dyDescent="0.35">
      <c r="A11" s="2"/>
      <c r="B11" s="9"/>
      <c r="C11" s="9">
        <v>6</v>
      </c>
      <c r="D11" s="51" t="s">
        <v>504</v>
      </c>
      <c r="E11" s="52" t="s">
        <v>505</v>
      </c>
      <c r="F11" s="75"/>
      <c r="G11" s="76" t="s">
        <v>47</v>
      </c>
      <c r="H11" s="76" t="s">
        <v>47</v>
      </c>
      <c r="I11" s="76" t="s">
        <v>47</v>
      </c>
      <c r="J11" s="77"/>
      <c r="K11" s="2"/>
      <c r="L11" s="2"/>
      <c r="M11" s="2"/>
    </row>
    <row r="12" spans="1:13" ht="72.5" x14ac:dyDescent="0.35">
      <c r="A12" s="2"/>
      <c r="B12" s="9"/>
      <c r="C12" s="9">
        <v>7</v>
      </c>
      <c r="D12" s="51" t="s">
        <v>506</v>
      </c>
      <c r="E12" s="52" t="s">
        <v>507</v>
      </c>
      <c r="F12" s="75"/>
      <c r="G12" s="76" t="s">
        <v>47</v>
      </c>
      <c r="H12" s="76" t="s">
        <v>47</v>
      </c>
      <c r="I12" s="76" t="s">
        <v>47</v>
      </c>
      <c r="J12" s="77"/>
      <c r="K12" s="2"/>
      <c r="L12" s="2"/>
      <c r="M12" s="2"/>
    </row>
    <row r="13" spans="1:13" ht="72.5" x14ac:dyDescent="0.35">
      <c r="A13" s="2"/>
      <c r="B13" s="9"/>
      <c r="C13" s="9">
        <v>8</v>
      </c>
      <c r="D13" s="51" t="s">
        <v>508</v>
      </c>
      <c r="E13" s="52" t="s">
        <v>509</v>
      </c>
      <c r="F13" s="75"/>
      <c r="G13" s="76" t="s">
        <v>47</v>
      </c>
      <c r="H13" s="76" t="s">
        <v>47</v>
      </c>
      <c r="I13" s="76" t="s">
        <v>47</v>
      </c>
      <c r="J13" s="77"/>
      <c r="K13" s="2"/>
      <c r="L13" s="2"/>
      <c r="M13" s="2"/>
    </row>
    <row r="14" spans="1:13" ht="25" customHeight="1" x14ac:dyDescent="0.35">
      <c r="A14" s="7"/>
      <c r="B14" s="7"/>
      <c r="C14" s="9"/>
      <c r="D14" s="8"/>
      <c r="E14" s="8"/>
      <c r="F14" s="8"/>
      <c r="G14" s="2"/>
      <c r="H14" s="2"/>
      <c r="I14" s="2"/>
      <c r="J14" s="2"/>
      <c r="K14" s="2"/>
      <c r="L14" s="2"/>
      <c r="M14" s="2"/>
    </row>
    <row r="15" spans="1:13" ht="25" customHeight="1" x14ac:dyDescent="0.35">
      <c r="A15" s="7"/>
      <c r="B15" s="7"/>
      <c r="C15" s="9"/>
      <c r="D15" s="21" t="s">
        <v>432</v>
      </c>
      <c r="E15" s="8"/>
      <c r="F15" s="8"/>
      <c r="G15" s="2"/>
      <c r="H15" s="2"/>
      <c r="I15" s="2"/>
      <c r="J15" s="2"/>
      <c r="K15" s="2"/>
      <c r="L15" s="2"/>
      <c r="M15" s="2"/>
    </row>
    <row r="16" spans="1:13" ht="25" customHeight="1" x14ac:dyDescent="0.35">
      <c r="C16" s="9"/>
      <c r="D16" s="94" t="s">
        <v>639</v>
      </c>
      <c r="E16" s="94"/>
      <c r="F16" s="94"/>
      <c r="G16" s="94"/>
      <c r="H16" s="94"/>
      <c r="I16" s="94"/>
      <c r="J16" s="94"/>
      <c r="K16" s="2"/>
    </row>
    <row r="17" spans="3:11" ht="25" customHeight="1" x14ac:dyDescent="0.35">
      <c r="C17" s="9"/>
      <c r="D17" s="94" t="s">
        <v>635</v>
      </c>
      <c r="E17" s="94"/>
      <c r="F17" s="94"/>
      <c r="G17" s="94"/>
      <c r="H17" s="94"/>
      <c r="I17" s="94"/>
      <c r="J17" s="94"/>
      <c r="K17" s="2"/>
    </row>
    <row r="18" spans="3:11" ht="25" customHeight="1" x14ac:dyDescent="0.35">
      <c r="C18" s="9"/>
      <c r="D18" s="94" t="s">
        <v>510</v>
      </c>
      <c r="E18" s="94"/>
      <c r="F18" s="94"/>
      <c r="G18" s="94"/>
      <c r="H18" s="94"/>
      <c r="I18" s="94"/>
      <c r="J18" s="94"/>
      <c r="K18" s="2"/>
    </row>
    <row r="19" spans="3:11" ht="25" customHeight="1" x14ac:dyDescent="0.35">
      <c r="C19" s="9"/>
      <c r="D19" s="94" t="s">
        <v>636</v>
      </c>
      <c r="E19" s="94"/>
      <c r="F19" s="94"/>
      <c r="G19" s="94"/>
      <c r="H19" s="94"/>
      <c r="I19" s="94"/>
      <c r="J19" s="94"/>
      <c r="K19" s="2"/>
    </row>
    <row r="20" spans="3:11" ht="25" customHeight="1" x14ac:dyDescent="0.35">
      <c r="C20" s="9"/>
      <c r="D20" s="90" t="s">
        <v>511</v>
      </c>
      <c r="E20" s="90"/>
      <c r="F20" s="90"/>
      <c r="G20" s="90"/>
      <c r="H20" s="90"/>
      <c r="I20" s="90"/>
      <c r="J20" s="90"/>
      <c r="K20" s="2"/>
    </row>
    <row r="21" spans="3:11" s="2" customFormat="1" ht="25" customHeight="1" x14ac:dyDescent="0.35">
      <c r="D21" s="32"/>
      <c r="E21" s="8"/>
      <c r="F21" s="8"/>
    </row>
  </sheetData>
  <sheetProtection selectLockedCells="1"/>
  <mergeCells count="6">
    <mergeCell ref="D20:J20"/>
    <mergeCell ref="D2:J2"/>
    <mergeCell ref="D16:J16"/>
    <mergeCell ref="D17:J17"/>
    <mergeCell ref="D18:J18"/>
    <mergeCell ref="D19:J19"/>
  </mergeCells>
  <dataValidations count="2">
    <dataValidation type="list" allowBlank="1" showInputMessage="1" showErrorMessage="1" sqref="G6:H13" xr:uid="{00000000-0002-0000-0800-000000000000}">
      <formula1>lstResponse</formula1>
    </dataValidation>
    <dataValidation type="list" allowBlank="1" showInputMessage="1" showErrorMessage="1" sqref="I6:I13" xr:uid="{00000000-0002-0000-0800-000001000000}">
      <formula1>lstTrend</formula1>
    </dataValidation>
  </dataValidations>
  <hyperlinks>
    <hyperlink ref="D17" r:id="rId1" display="Employment is Everyone's Business embedding empoloyment in the curriculum" xr:uid="{00000000-0004-0000-0800-000001000000}"/>
    <hyperlink ref="D18" r:id="rId2" xr:uid="{00000000-0004-0000-0800-000002000000}"/>
    <hyperlink ref="D20" r:id="rId3" xr:uid="{BF7BC524-F241-4F17-98F2-591F923F6424}"/>
    <hyperlink ref="D16" r:id="rId4" display="https://www.ndti.org.uk/resources/change-development-project/outcomes-across-the-age-ranges-for-children-and-young-people-with-send" xr:uid="{27309753-D108-4D95-9645-3234F10F80ED}"/>
    <hyperlink ref="D16:J16" r:id="rId5" display="DfE Outcomes Across the Ages Toolkit" xr:uid="{C3966813-59EB-4A11-851F-56B7496E548F}"/>
  </hyperlinks>
  <pageMargins left="0.7" right="0.7" top="0.75" bottom="0.75" header="0.3" footer="0.3"/>
  <pageSetup paperSize="9" orientation="portrait" horizontalDpi="4294967292" verticalDpi="1200" r:id="rId6"/>
  <extLst>
    <ext xmlns:x14="http://schemas.microsoft.com/office/spreadsheetml/2009/9/main" uri="{78C0D931-6437-407d-A8EE-F0AAD7539E65}">
      <x14:conditionalFormattings>
        <x14:conditionalFormatting xmlns:xm="http://schemas.microsoft.com/office/excel/2006/main">
          <x14:cfRule type="cellIs" priority="1" operator="equal" id="{923341F7-2F20-4BB4-9875-3FF161DEB9D3}">
            <xm:f>'LA - mapping'!$B$7</xm:f>
            <x14:dxf>
              <font>
                <color theme="0" tint="-4.9989318521683403E-2"/>
              </font>
              <fill>
                <patternFill>
                  <bgColor rgb="FFCC0000"/>
                </patternFill>
              </fill>
            </x14:dxf>
          </x14:cfRule>
          <x14:cfRule type="cellIs" priority="2" operator="equal" id="{B1AB30DB-BD1F-4E1D-AA98-5D8654ACED54}">
            <xm:f>'LA - mapping'!$B$8</xm:f>
            <x14:dxf>
              <font>
                <color theme="0" tint="-4.9989318521683403E-2"/>
              </font>
              <fill>
                <patternFill>
                  <bgColor theme="5" tint="-0.24994659260841701"/>
                </patternFill>
              </fill>
            </x14:dxf>
          </x14:cfRule>
          <x14:cfRule type="cellIs" priority="3" operator="equal" id="{B9E40B11-5543-4B4D-B972-313958ED960C}">
            <xm:f>'LA - mapping'!$B$9</xm:f>
            <x14:dxf>
              <font>
                <color theme="0" tint="-4.9989318521683403E-2"/>
              </font>
              <fill>
                <patternFill>
                  <bgColor theme="9" tint="-0.24994659260841701"/>
                </patternFill>
              </fill>
            </x14:dxf>
          </x14:cfRule>
          <xm:sqref>G6:H13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4c578a-e57e-4451-b850-fe6a6afead3b">
      <Terms xmlns="http://schemas.microsoft.com/office/infopath/2007/PartnerControls"/>
    </lcf76f155ced4ddcb4097134ff3c332f>
    <TaxCatchAll xmlns="1dbf5afa-48de-4a31-a281-d5404744cae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1136EDE627934B96D329B022CFADAE" ma:contentTypeVersion="16" ma:contentTypeDescription="Create a new document." ma:contentTypeScope="" ma:versionID="0d4e3d6c401c04930c439c3a1d6fb61c">
  <xsd:schema xmlns:xsd="http://www.w3.org/2001/XMLSchema" xmlns:xs="http://www.w3.org/2001/XMLSchema" xmlns:p="http://schemas.microsoft.com/office/2006/metadata/properties" xmlns:ns2="a04c578a-e57e-4451-b850-fe6a6afead3b" xmlns:ns3="cdd0132d-0faa-40a4-8d33-7f7ce7363557" xmlns:ns4="1dbf5afa-48de-4a31-a281-d5404744caed" targetNamespace="http://schemas.microsoft.com/office/2006/metadata/properties" ma:root="true" ma:fieldsID="d45c33b0860ac7c5ae2c22d96ac07a88" ns2:_="" ns3:_="" ns4:_="">
    <xsd:import namespace="a04c578a-e57e-4451-b850-fe6a6afead3b"/>
    <xsd:import namespace="cdd0132d-0faa-40a4-8d33-7f7ce7363557"/>
    <xsd:import namespace="1dbf5afa-48de-4a31-a281-d5404744cae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c578a-e57e-4451-b850-fe6a6afead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cb60a3e-0406-48f8-bbfc-0685756c0e1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d0132d-0faa-40a4-8d33-7f7ce736355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bf5afa-48de-4a31-a281-d5404744cae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60475e40-b7e6-41b8-a44b-258402cbacc7}" ma:internalName="TaxCatchAll" ma:showField="CatchAllData" ma:web="cdd0132d-0faa-40a4-8d33-7f7ce73635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4689EE-5D31-4323-AF1D-8BDA7B625DD0}">
  <ds:schemaRefs>
    <ds:schemaRef ds:uri="http://schemas.microsoft.com/office/2006/metadata/properties"/>
    <ds:schemaRef ds:uri="http://schemas.microsoft.com/office/infopath/2007/PartnerControls"/>
    <ds:schemaRef ds:uri="a04c578a-e57e-4451-b850-fe6a6afead3b"/>
    <ds:schemaRef ds:uri="1dbf5afa-48de-4a31-a281-d5404744caed"/>
  </ds:schemaRefs>
</ds:datastoreItem>
</file>

<file path=customXml/itemProps2.xml><?xml version="1.0" encoding="utf-8"?>
<ds:datastoreItem xmlns:ds="http://schemas.openxmlformats.org/officeDocument/2006/customXml" ds:itemID="{6E38F9F8-C104-480B-9AC2-5048C82C7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c578a-e57e-4451-b850-fe6a6afead3b"/>
    <ds:schemaRef ds:uri="cdd0132d-0faa-40a4-8d33-7f7ce7363557"/>
    <ds:schemaRef ds:uri="1dbf5afa-48de-4a31-a281-d5404744ca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A34A16-CC25-4060-A403-E255DA2407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Data</vt:lpstr>
      <vt:lpstr>Calc</vt:lpstr>
      <vt:lpstr>LA - mapping</vt:lpstr>
      <vt:lpstr>Information</vt:lpstr>
      <vt:lpstr>Summary LA</vt:lpstr>
      <vt:lpstr>1. Children's Social Care</vt:lpstr>
      <vt:lpstr>2. Adult Social Care</vt:lpstr>
      <vt:lpstr>3. Health</vt:lpstr>
      <vt:lpstr>4. Early Years</vt:lpstr>
      <vt:lpstr>5. Schools</vt:lpstr>
      <vt:lpstr>6. Post 16 Options</vt:lpstr>
      <vt:lpstr>7. Young People's Engagement</vt:lpstr>
      <vt:lpstr>8. Family Engagement</vt:lpstr>
      <vt:lpstr>lstCouncil</vt:lpstr>
      <vt:lpstr>lstResponse</vt:lpstr>
      <vt:lpstr>lstTrend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deCodingExcel</dc:creator>
  <cp:keywords/>
  <dc:description/>
  <cp:lastModifiedBy>Niyoti Hosali</cp:lastModifiedBy>
  <cp:revision/>
  <dcterms:created xsi:type="dcterms:W3CDTF">2016-09-22T13:51:28Z</dcterms:created>
  <dcterms:modified xsi:type="dcterms:W3CDTF">2023-08-23T15:37:49Z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0x010100391136EDE627934B96D329B022CFADAE</vt:lpwstr>
  </property>
</Properties>
</file>